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<sst xmlns="http://schemas.openxmlformats.org/spreadsheetml/2006/main" count="128" uniqueCount="102">
  <si>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</si>
  <si>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</si>
  <si>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</si>
  <si>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</si>
  <si>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</si>
  <si>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</si>
  <si>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</si>
  <si>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</si>
  <si>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</si>
  <si>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</si>
  <si>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</si>
  <si>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</si>
  <si>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</si>
  <si>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</si>
  <si>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</si>
  <si>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</si>
  <si>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</si>
  <si>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</si>
  <si>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</si>
  <si>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</si>
  <si>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</si>
  <si>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</si>
  <si>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</si>
  <si>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</si>
  <si>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</si>
  <si>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</si>
  <si>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</si>
  <si>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</si>
  <si>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</si>
  <si>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</si>
  <si>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</si>
  <si>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</si>
  <si>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</si>
  <si>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</si>
  <si>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</si>
  <si>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</si>
  <si>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</si>
  <si>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</si>
  <si>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</si>
  <si>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</si>
  <si>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</si>
  <si>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</si>
  <si>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</si>
  <si>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</si>
  <si>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</si>
  <si>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</si>
  <si>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</si>
  <si>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</si>
  <si>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</si>
  <si>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</si>
  <si>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</si>
  <si>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</si>
  <si>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</si>
  <si>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</si>
  <si>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</si>
  <si>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</si>
  <si>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</si>
  <si>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</si>
  <si>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</si>
  <si>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</si>
  <si>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</si>
  <si>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</si>
  <si>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</si>
  <si>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</si>
  <si>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</si>
  <si>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</si>
  <si>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</si>
  <si>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</si>
  <si>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</si>
  <si>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</si>
  <si>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</si>
  <si>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</si>
  <si>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</si>
  <si>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</si>
  <si>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</si>
  <si>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</si>
  <si>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</si>
  <si>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</si>
  <si>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</si>
  <si>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</si>
  <si>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</si>
  <si>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</si>
  <si>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</si>
  <si>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</si>
  <si>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</si>
  <si>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</si>
  <si>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</si>
  <si>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</si>
  <si>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Горгаз (техобслуживание и ремонт)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</si>
  <si>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</si>
  <si>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</si>
  <si>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</si>
  <si>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</si>
  <si>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</si>
  <si>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</si>
  <si>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Прочистка канализации п-д2</t>
  </si>
  <si>
    <t>ост.на 01.07</t>
  </si>
  <si>
    <t>май-июнь</t>
  </si>
  <si>
    <t xml:space="preserve">                    за  май-июнь   2014 г.</t>
  </si>
  <si>
    <t xml:space="preserve">3.  </t>
  </si>
  <si>
    <t>Промывка, опрессовка системы отопления</t>
  </si>
  <si>
    <t>Демонтаж, монтаж эл.узла при  смене сопла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</si>
</sst>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81</v>
      </c>
      <c r="C3" s="8" t="s">
        <v>97</v>
      </c>
      <c r="D3" s="8" t="s">
        <v>93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91</v>
      </c>
      <c r="L6" s="25">
        <v>6</v>
      </c>
      <c r="M6" s="33">
        <f>L6*114.3*1.202</f>
        <v>824.3315999999999</v>
      </c>
    </row>
    <row r="7" spans="1:13" ht="12.75">
      <c r="A7" t="s">
        <v>2</v>
      </c>
      <c r="E7">
        <v>2003.5</v>
      </c>
      <c r="F7" t="s">
        <v>71</v>
      </c>
      <c r="J7" s="14">
        <v>2</v>
      </c>
      <c r="K7" s="14" t="s">
        <v>47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71</v>
      </c>
      <c r="J8" s="15"/>
      <c r="K8" s="15" t="s">
        <v>48</v>
      </c>
      <c r="L8" s="21">
        <v>6</v>
      </c>
      <c r="M8" s="33">
        <f t="shared" si="0"/>
        <v>824.3315999999999</v>
      </c>
    </row>
    <row r="9" spans="1:13" ht="12.75">
      <c r="A9" t="s">
        <v>4</v>
      </c>
      <c r="J9" s="16"/>
      <c r="K9" s="16" t="s">
        <v>49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71</v>
      </c>
      <c r="J10" s="15">
        <v>3</v>
      </c>
      <c r="K10" s="24" t="s">
        <v>50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71</v>
      </c>
      <c r="J11" s="16"/>
      <c r="K11" s="18" t="s">
        <v>53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71</v>
      </c>
      <c r="J12" s="14">
        <v>4</v>
      </c>
      <c r="K12" s="17" t="s">
        <v>51</v>
      </c>
      <c r="L12" s="22"/>
      <c r="M12" s="33">
        <f t="shared" si="0"/>
        <v>0</v>
      </c>
    </row>
    <row r="13" spans="10:13" ht="12.75">
      <c r="J13" s="16"/>
      <c r="K13" s="18" t="s">
        <v>52</v>
      </c>
      <c r="L13" s="23">
        <v>4</v>
      </c>
      <c r="M13" s="33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55</v>
      </c>
      <c r="L15" s="22"/>
      <c r="M15" s="33">
        <f t="shared" si="0"/>
        <v>0</v>
      </c>
    </row>
    <row r="16" spans="1:13" ht="12.75">
      <c r="A16" s="2" t="s">
        <v>9</v>
      </c>
      <c r="F16" s="11">
        <v>45150</v>
      </c>
      <c r="J16" s="15" t="s">
        <v>56</v>
      </c>
      <c r="K16" s="26" t="s">
        <v>57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42771.25</v>
      </c>
      <c r="J17" s="15" t="s">
        <v>58</v>
      </c>
      <c r="K17" s="26" t="s">
        <v>59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0.9473145071982281</v>
      </c>
      <c r="J18" s="16" t="s">
        <v>60</v>
      </c>
      <c r="K18" s="18" t="s">
        <v>61</v>
      </c>
      <c r="L18" s="23">
        <v>4.12</v>
      </c>
      <c r="M18" s="33">
        <f t="shared" si="0"/>
        <v>566.041032</v>
      </c>
    </row>
    <row r="19" spans="1:13" ht="12.75">
      <c r="A19" t="s">
        <v>94</v>
      </c>
      <c r="F19" s="5">
        <v>2821.92</v>
      </c>
      <c r="J19" s="20"/>
      <c r="K19" s="27" t="s">
        <v>62</v>
      </c>
      <c r="L19" s="28">
        <f>SUM(L6:L18)</f>
        <v>20.12</v>
      </c>
      <c r="M19" s="34">
        <f>SUM(M6:M18)</f>
        <v>2764.258632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45593.17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95</v>
      </c>
      <c r="L23" s="25">
        <v>4.83</v>
      </c>
      <c r="M23" s="33">
        <f aca="true" t="shared" si="1" ref="M23:M37">L23*114.3*1.202</f>
        <v>663.5869379999999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60.92</v>
      </c>
      <c r="M24" s="33">
        <f t="shared" si="1"/>
        <v>8369.713512</v>
      </c>
    </row>
    <row r="25" spans="1:13" ht="12.75">
      <c r="A25" t="s">
        <v>15</v>
      </c>
      <c r="D25" t="s">
        <v>90</v>
      </c>
      <c r="F25" s="11">
        <v>10406.92</v>
      </c>
      <c r="J25" s="20">
        <v>3</v>
      </c>
      <c r="K25" s="20" t="s">
        <v>101</v>
      </c>
      <c r="L25" s="25">
        <v>3.12</v>
      </c>
      <c r="M25" s="33">
        <f t="shared" si="1"/>
        <v>428.652432</v>
      </c>
    </row>
    <row r="26" spans="1:13" ht="12.75">
      <c r="A26" s="6" t="s">
        <v>18</v>
      </c>
      <c r="D26" t="s">
        <v>80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99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12320.5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C30" s="13"/>
      <c r="D30" s="46">
        <v>2.16</v>
      </c>
      <c r="E30" s="13" t="s">
        <v>17</v>
      </c>
      <c r="F30" s="11">
        <f>E7*D30</f>
        <v>4327.56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84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446</v>
      </c>
      <c r="C32" t="s">
        <v>20</v>
      </c>
      <c r="D32" s="5">
        <v>3.31</v>
      </c>
      <c r="E32" t="s">
        <v>17</v>
      </c>
      <c r="F32" s="5">
        <v>1476.26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85</v>
      </c>
      <c r="B33">
        <v>702.3</v>
      </c>
      <c r="C33" t="s">
        <v>16</v>
      </c>
      <c r="D33" s="5">
        <v>0.4</v>
      </c>
      <c r="E33" t="s">
        <v>17</v>
      </c>
      <c r="F33" s="5">
        <f>B33*D33</f>
        <v>280.92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6084.740000000001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23</v>
      </c>
      <c r="C38">
        <v>326784</v>
      </c>
      <c r="D38">
        <v>219171.6</v>
      </c>
      <c r="E38">
        <v>2003.5</v>
      </c>
      <c r="F38" s="35">
        <f>C38/D38*E38</f>
        <v>2987.210678755824</v>
      </c>
      <c r="J38" s="20"/>
      <c r="K38" s="30" t="s">
        <v>62</v>
      </c>
      <c r="L38" s="28">
        <f>SUM(L23:L37)</f>
        <v>68.87</v>
      </c>
      <c r="M38" s="34">
        <f>SUM(M23:M37)</f>
        <v>9461.952882000001</v>
      </c>
    </row>
    <row r="39" spans="1:11" ht="12.75">
      <c r="A39" t="s">
        <v>24</v>
      </c>
      <c r="C39">
        <v>302275</v>
      </c>
      <c r="D39">
        <v>219171.6</v>
      </c>
      <c r="E39">
        <v>2003.5</v>
      </c>
      <c r="F39" s="35">
        <f>C39/D39*E39</f>
        <v>2763.168049601317</v>
      </c>
      <c r="K39" s="1" t="s">
        <v>66</v>
      </c>
    </row>
    <row r="40" spans="1:13" ht="12.75">
      <c r="A40" t="s">
        <v>25</v>
      </c>
      <c r="F40" s="11">
        <f>M38</f>
        <v>9461.952882000001</v>
      </c>
      <c r="J40" s="22" t="s">
        <v>39</v>
      </c>
      <c r="K40" s="22"/>
      <c r="L40" s="22" t="s">
        <v>67</v>
      </c>
      <c r="M40" s="22" t="s">
        <v>45</v>
      </c>
    </row>
    <row r="41" spans="1:13" ht="12.75">
      <c r="A41" t="s">
        <v>78</v>
      </c>
      <c r="F41" s="5">
        <v>0</v>
      </c>
      <c r="J41" s="23" t="s">
        <v>40</v>
      </c>
      <c r="K41" s="23" t="s">
        <v>41</v>
      </c>
      <c r="L41" s="23"/>
      <c r="M41" s="23" t="s">
        <v>68</v>
      </c>
    </row>
    <row r="42" spans="1:13" ht="12.75">
      <c r="A42" t="s">
        <v>26</v>
      </c>
      <c r="F42" s="11">
        <f>M63</f>
        <v>0</v>
      </c>
      <c r="J42" s="20">
        <v>1</v>
      </c>
      <c r="K42" s="20"/>
      <c r="L42" s="25"/>
      <c r="M42" s="25"/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2003.5</v>
      </c>
      <c r="C45" t="s">
        <v>16</v>
      </c>
      <c r="D45" s="11">
        <v>0.75</v>
      </c>
      <c r="E45" t="s">
        <v>17</v>
      </c>
      <c r="F45" s="11">
        <f>B45*D45</f>
        <v>1502.625</v>
      </c>
      <c r="J45" s="20">
        <v>4</v>
      </c>
      <c r="K45" s="20"/>
      <c r="L45" s="25"/>
      <c r="M45" s="25"/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5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16714.95661035714</v>
      </c>
      <c r="J47" s="20">
        <v>6</v>
      </c>
      <c r="K47" s="20"/>
      <c r="L47" s="25"/>
      <c r="M47" s="25"/>
    </row>
    <row r="48" spans="1:13" ht="12.75">
      <c r="A48" s="4" t="s">
        <v>30</v>
      </c>
      <c r="J48" s="20">
        <v>7</v>
      </c>
      <c r="K48" s="20"/>
      <c r="L48" s="25"/>
      <c r="M48" s="25"/>
    </row>
    <row r="49" spans="1:13" ht="12.75">
      <c r="A49" t="s">
        <v>31</v>
      </c>
      <c r="B49">
        <v>2003.5</v>
      </c>
      <c r="C49" t="s">
        <v>71</v>
      </c>
      <c r="D49" s="5">
        <v>0.34</v>
      </c>
      <c r="E49" t="s">
        <v>17</v>
      </c>
      <c r="F49" s="11">
        <f>B49*D49</f>
        <v>681.19</v>
      </c>
      <c r="J49" s="20">
        <v>8</v>
      </c>
      <c r="K49" s="20"/>
      <c r="L49" s="25"/>
      <c r="M49" s="25"/>
    </row>
    <row r="50" spans="1:13" ht="12.75">
      <c r="A50" t="s">
        <v>32</v>
      </c>
      <c r="F50" s="5"/>
      <c r="J50" s="20">
        <v>9</v>
      </c>
      <c r="K50" s="20"/>
      <c r="L50" s="25"/>
      <c r="M50" s="25"/>
    </row>
    <row r="51" spans="1:13" ht="12.75">
      <c r="A51" s="7" t="s">
        <v>79</v>
      </c>
      <c r="F51" s="5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1.71</v>
      </c>
      <c r="E52" t="s">
        <v>17</v>
      </c>
      <c r="F52" s="11">
        <f>B52*D52</f>
        <v>3425.985</v>
      </c>
      <c r="J52" s="20">
        <v>11</v>
      </c>
      <c r="K52" s="20"/>
      <c r="L52" s="25"/>
      <c r="M52" s="25"/>
    </row>
    <row r="53" spans="1:13" ht="12.75">
      <c r="A53" s="4" t="s">
        <v>33</v>
      </c>
      <c r="F53" s="32">
        <f>F49+F52</f>
        <v>4107.175</v>
      </c>
      <c r="J53" s="20">
        <v>12</v>
      </c>
      <c r="K53" s="20"/>
      <c r="L53" s="25"/>
      <c r="M53" s="25"/>
    </row>
    <row r="54" spans="1:13" ht="12.75">
      <c r="A54" s="4" t="s">
        <v>34</v>
      </c>
      <c r="J54" s="20">
        <v>13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14</v>
      </c>
      <c r="K55" s="20"/>
      <c r="L55" s="25"/>
      <c r="M55" s="25"/>
    </row>
    <row r="56" spans="2:13" ht="12.75">
      <c r="B56">
        <v>2003.5</v>
      </c>
      <c r="C56" t="s">
        <v>16</v>
      </c>
      <c r="D56" s="11">
        <v>4.79</v>
      </c>
      <c r="E56" t="s">
        <v>17</v>
      </c>
      <c r="F56" s="11">
        <f>B56*D56</f>
        <v>9596.765</v>
      </c>
      <c r="J56" s="20">
        <v>15</v>
      </c>
      <c r="K56" s="20"/>
      <c r="L56" s="25"/>
      <c r="M56" s="25"/>
    </row>
    <row r="57" spans="1:13" ht="12.75">
      <c r="A57" s="4" t="s">
        <v>35</v>
      </c>
      <c r="F57" s="8">
        <f>SUM(F56)</f>
        <v>9596.765</v>
      </c>
      <c r="J57" s="20">
        <v>16</v>
      </c>
      <c r="K57" s="20"/>
      <c r="L57" s="25"/>
      <c r="M57" s="25"/>
    </row>
    <row r="58" spans="1:13" ht="12.75">
      <c r="A58" s="49" t="s">
        <v>92</v>
      </c>
      <c r="B58" s="47"/>
      <c r="C58" s="47"/>
      <c r="D58" s="50">
        <v>0</v>
      </c>
      <c r="E58" s="47"/>
      <c r="F58" s="51">
        <f>D58*E7</f>
        <v>0</v>
      </c>
      <c r="J58" s="20">
        <v>17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48824.13661035715</v>
      </c>
      <c r="J59" s="20">
        <v>18</v>
      </c>
      <c r="K59" s="20"/>
      <c r="L59" s="25"/>
      <c r="M59" s="25"/>
    </row>
    <row r="60" spans="1:13" ht="12.75">
      <c r="A60" s="1" t="s">
        <v>89</v>
      </c>
      <c r="B60" s="36"/>
      <c r="C60" s="36">
        <v>0.058</v>
      </c>
      <c r="D60" s="1"/>
      <c r="E60" s="1"/>
      <c r="F60" s="32">
        <f>F59*5.8%</f>
        <v>2831.7999234007143</v>
      </c>
      <c r="J60" s="20">
        <v>19</v>
      </c>
      <c r="K60" s="20"/>
      <c r="L60" s="25"/>
      <c r="M60" s="25"/>
    </row>
    <row r="61" spans="1:13" ht="15">
      <c r="A61" s="12" t="s">
        <v>38</v>
      </c>
      <c r="B61" s="12"/>
      <c r="C61" s="45"/>
      <c r="D61" s="12"/>
      <c r="E61" s="12"/>
      <c r="F61" s="42">
        <f>F59+F60</f>
        <v>51655.936533757864</v>
      </c>
      <c r="J61" s="20">
        <v>20</v>
      </c>
      <c r="K61" s="20"/>
      <c r="L61" s="25"/>
      <c r="M61" s="25"/>
    </row>
    <row r="62" spans="2:13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96</v>
      </c>
      <c r="J62" s="20">
        <v>21</v>
      </c>
      <c r="K62" s="20"/>
      <c r="L62" s="25"/>
      <c r="M62" s="25"/>
    </row>
    <row r="63" spans="1:13" ht="12.75">
      <c r="A63" s="13"/>
      <c r="B63" s="39">
        <v>41760</v>
      </c>
      <c r="C63" s="40">
        <v>192091</v>
      </c>
      <c r="D63" s="43">
        <f>F20</f>
        <v>45593.17</v>
      </c>
      <c r="E63" s="43">
        <f>F61</f>
        <v>51655.936533757864</v>
      </c>
      <c r="F63" s="44">
        <f>C63+D63-E63</f>
        <v>186028.23346624212</v>
      </c>
      <c r="J63" s="20"/>
      <c r="K63" s="20"/>
      <c r="L63" s="31" t="s">
        <v>69</v>
      </c>
      <c r="M63" s="34">
        <f>SUM(M42:M62)</f>
        <v>0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2014-08-18T17:04:10Z</dcterms:modified>
  <cp:category/>
  <cp:version/>
  <cp:contentType/>
  <cp:contentStatus/>
</cp:coreProperties>
</file>