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<sst xmlns="http://schemas.openxmlformats.org/spreadsheetml/2006/main" count="133" uniqueCount="108">
  <si>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</si>
  <si>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</si>
  <si>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</si>
  <si>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</si>
  <si>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</si>
  <si>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</si>
  <si>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</si>
  <si>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</si>
  <si>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</si>
  <si>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</si>
  <si>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</si>
  <si>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</si>
  <si>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</si>
  <si>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</si>
  <si>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</si>
  <si>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</si>
  <si>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</si>
  <si>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</si>
  <si>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</si>
  <si>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</si>
  <si>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</si>
  <si>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</si>
  <si>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</si>
  <si>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</si>
  <si>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</si>
  <si>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</si>
  <si>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</si>
  <si>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</si>
  <si>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</si>
  <si>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</si>
  <si>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</si>
  <si>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</si>
  <si>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</si>
  <si>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</si>
  <si>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</si>
  <si>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</si>
  <si>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</si>
  <si>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</si>
  <si>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</si>
  <si>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</si>
  <si>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</si>
  <si>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</si>
  <si>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</si>
  <si>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</si>
  <si>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</si>
  <si>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</si>
  <si>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</si>
  <si>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</si>
  <si>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</si>
  <si>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</si>
  <si>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</si>
  <si>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</si>
  <si>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</si>
  <si>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</si>
  <si>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</si>
  <si>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</si>
  <si>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</si>
  <si>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</si>
  <si>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</si>
  <si>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</si>
  <si>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</si>
  <si>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</si>
  <si>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</si>
  <si>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</si>
  <si>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</si>
  <si>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</si>
  <si>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</si>
  <si>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</si>
  <si>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</si>
  <si>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</si>
  <si>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</si>
  <si>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</si>
  <si>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</si>
  <si>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</si>
  <si>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</si>
  <si>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</si>
  <si>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</si>
  <si>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</si>
  <si>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</si>
  <si>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</si>
  <si>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</si>
  <si>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</si>
  <si>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</si>
  <si>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</si>
  <si>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</si>
  <si>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</si>
  <si>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</si>
  <si>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</si>
  <si>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</si>
  <si>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</si>
  <si>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</si>
  <si>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</si>
  <si>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</si>
  <si>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2) Дератизация</t>
  </si>
  <si>
    <t>3) ВДПО</t>
  </si>
  <si>
    <t>ост.на 01.09</t>
  </si>
  <si>
    <t>август</t>
  </si>
  <si>
    <t xml:space="preserve">                    за  август  2014 г.</t>
  </si>
  <si>
    <t>Смена вентиля Д 15 (1шт) кв.16</t>
  </si>
  <si>
    <t>Смена сгона Д 15 (1шт) кв.16</t>
  </si>
  <si>
    <t>Вентиль Д 15</t>
  </si>
  <si>
    <t>1шт</t>
  </si>
  <si>
    <t>Сгон Д 15</t>
  </si>
  <si>
    <t>Муфта 15</t>
  </si>
  <si>
    <t>К/гайка 15</t>
  </si>
  <si>
    <t xml:space="preserve">Смена ламп (4шт) </t>
  </si>
  <si>
    <t>Лампа</t>
  </si>
  <si>
    <t>4шт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</si>
</sst>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97</v>
      </c>
    </row>
    <row r="3" spans="2:13" ht="12.75">
      <c r="B3" s="1" t="s">
        <v>82</v>
      </c>
      <c r="C3" s="8" t="s">
        <v>96</v>
      </c>
      <c r="D3" s="8" t="s">
        <v>91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89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3505.3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69</v>
      </c>
      <c r="J8" s="15"/>
      <c r="K8" s="15" t="s">
        <v>46</v>
      </c>
      <c r="L8" s="21">
        <v>0</v>
      </c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905.8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2143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498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41030.68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58790.95</v>
      </c>
      <c r="J17" s="15" t="s">
        <v>56</v>
      </c>
      <c r="K17" s="26" t="s">
        <v>57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1.4328534160291762</v>
      </c>
      <c r="J18" s="16" t="s">
        <v>58</v>
      </c>
      <c r="K18" s="18" t="s">
        <v>59</v>
      </c>
      <c r="L18" s="23">
        <v>0</v>
      </c>
      <c r="M18" s="46">
        <f t="shared" si="0"/>
        <v>0</v>
      </c>
    </row>
    <row r="19" spans="1:13" ht="12.75">
      <c r="A19" t="s">
        <v>92</v>
      </c>
      <c r="F19" s="5">
        <v>600</v>
      </c>
      <c r="J19" s="20"/>
      <c r="K19" s="27" t="s">
        <v>60</v>
      </c>
      <c r="L19" s="28">
        <f>SUM(L6:L18)</f>
        <v>0</v>
      </c>
      <c r="M19" s="34">
        <f>SUM(M6:M18)</f>
        <v>0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59390.95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85</v>
      </c>
      <c r="L23" s="25"/>
      <c r="M23" s="33">
        <f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86</v>
      </c>
      <c r="L24" s="25"/>
      <c r="M24" s="33">
        <f aca="true" t="shared" si="1" ref="M24:M33">L24*89.21*1.202*1.15</f>
        <v>0</v>
      </c>
    </row>
    <row r="25" spans="1:13" ht="12.75">
      <c r="A25" t="s">
        <v>15</v>
      </c>
      <c r="D25" t="s">
        <v>80</v>
      </c>
      <c r="F25" s="11">
        <v>5203.46</v>
      </c>
      <c r="J25" s="20">
        <v>3</v>
      </c>
      <c r="K25" s="20" t="s">
        <v>98</v>
      </c>
      <c r="L25" s="25">
        <v>0.81</v>
      </c>
      <c r="M25" s="33">
        <f t="shared" si="1"/>
        <v>99.88513622999997</v>
      </c>
    </row>
    <row r="26" spans="1:13" ht="12.75">
      <c r="A26" s="6" t="s">
        <v>18</v>
      </c>
      <c r="D26" t="s">
        <v>81</v>
      </c>
      <c r="E26" s="7"/>
      <c r="F26" s="5">
        <v>2870.38</v>
      </c>
      <c r="J26" s="20">
        <v>4</v>
      </c>
      <c r="K26" s="20" t="s">
        <v>99</v>
      </c>
      <c r="L26" s="25">
        <v>0.28</v>
      </c>
      <c r="M26" s="33">
        <f t="shared" si="1"/>
        <v>34.528195239999995</v>
      </c>
    </row>
    <row r="27" spans="1:13" ht="12.75">
      <c r="A27" s="6" t="s">
        <v>87</v>
      </c>
      <c r="F27" s="5">
        <v>0</v>
      </c>
      <c r="J27" s="20">
        <v>5</v>
      </c>
      <c r="K27" s="51" t="s">
        <v>105</v>
      </c>
      <c r="L27" s="52">
        <v>0.28</v>
      </c>
      <c r="M27" s="33">
        <f t="shared" si="1"/>
        <v>34.528195239999995</v>
      </c>
    </row>
    <row r="28" spans="1:13" ht="12.75">
      <c r="A28" s="4" t="s">
        <v>35</v>
      </c>
      <c r="B28" s="1"/>
      <c r="C28" s="1"/>
      <c r="F28" s="32">
        <f>F25+F26+F27</f>
        <v>8073.84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3785.7240000000006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944.7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30"/>
      <c r="L31" s="28"/>
      <c r="M31" s="45">
        <f t="shared" si="1"/>
        <v>0</v>
      </c>
    </row>
    <row r="32" spans="1:13" ht="12.75">
      <c r="A32" t="s">
        <v>94</v>
      </c>
      <c r="D32" s="5">
        <v>0</v>
      </c>
      <c r="E32" t="s">
        <v>17</v>
      </c>
      <c r="F32" s="11">
        <f>B32*D32</f>
        <v>0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20</v>
      </c>
      <c r="B33" s="4"/>
      <c r="C33" s="10"/>
      <c r="F33" s="32">
        <f>SUM(F30:F32)</f>
        <v>3785.7240000000006</v>
      </c>
      <c r="J33" s="20">
        <v>11</v>
      </c>
      <c r="K33" s="20"/>
      <c r="L33" s="25"/>
      <c r="M33" s="33">
        <f t="shared" si="1"/>
        <v>0</v>
      </c>
    </row>
    <row r="34" spans="1:13" ht="12.75">
      <c r="A34" s="4" t="s">
        <v>21</v>
      </c>
      <c r="B34" s="4"/>
      <c r="J34" s="20">
        <v>12</v>
      </c>
      <c r="K34" s="20"/>
      <c r="L34" s="25"/>
      <c r="M34" s="33"/>
    </row>
    <row r="35" spans="1:13" ht="12.75">
      <c r="A35" t="s">
        <v>22</v>
      </c>
      <c r="C35">
        <v>0</v>
      </c>
      <c r="D35">
        <v>219171.6</v>
      </c>
      <c r="E35">
        <v>3505.3</v>
      </c>
      <c r="F35" s="35">
        <f>C35/D35*E35</f>
        <v>0</v>
      </c>
      <c r="J35" s="20"/>
      <c r="K35" s="30" t="s">
        <v>60</v>
      </c>
      <c r="L35" s="28">
        <f>SUM(L23:L34)</f>
        <v>1.37</v>
      </c>
      <c r="M35" s="34">
        <f>SUM(M23:M34)</f>
        <v>168.94152670999998</v>
      </c>
    </row>
    <row r="36" spans="1:11" ht="12.75">
      <c r="A36" t="s">
        <v>23</v>
      </c>
      <c r="C36">
        <v>0</v>
      </c>
      <c r="D36">
        <v>219171.6</v>
      </c>
      <c r="E36">
        <v>3505.3</v>
      </c>
      <c r="F36" s="35">
        <f>C36/D36*E36</f>
        <v>0</v>
      </c>
      <c r="K36" s="1" t="s">
        <v>64</v>
      </c>
    </row>
    <row r="37" spans="1:13" ht="12.75">
      <c r="A37" t="s">
        <v>24</v>
      </c>
      <c r="F37" s="11">
        <f>M35</f>
        <v>168.94152670999998</v>
      </c>
      <c r="J37" s="22" t="s">
        <v>37</v>
      </c>
      <c r="K37" s="22"/>
      <c r="L37" s="22" t="s">
        <v>65</v>
      </c>
      <c r="M37" s="22" t="s">
        <v>43</v>
      </c>
    </row>
    <row r="38" spans="1:13" ht="12.75">
      <c r="A38" t="s">
        <v>79</v>
      </c>
      <c r="F38" s="5">
        <v>0</v>
      </c>
      <c r="J38" s="23" t="s">
        <v>38</v>
      </c>
      <c r="K38" s="23" t="s">
        <v>39</v>
      </c>
      <c r="L38" s="23"/>
      <c r="M38" s="23" t="s">
        <v>66</v>
      </c>
    </row>
    <row r="39" spans="1:13" ht="12.75">
      <c r="A39" t="s">
        <v>25</v>
      </c>
      <c r="F39" s="11">
        <f>M54</f>
        <v>234.56</v>
      </c>
      <c r="J39" s="20">
        <v>1</v>
      </c>
      <c r="K39" s="20" t="s">
        <v>100</v>
      </c>
      <c r="L39" s="25" t="s">
        <v>101</v>
      </c>
      <c r="M39" s="25">
        <v>150</v>
      </c>
    </row>
    <row r="40" spans="1:13" ht="12.75">
      <c r="A40" t="s">
        <v>26</v>
      </c>
      <c r="F40" s="5"/>
      <c r="J40" s="20">
        <v>2</v>
      </c>
      <c r="K40" s="20" t="s">
        <v>102</v>
      </c>
      <c r="L40" s="25" t="s">
        <v>101</v>
      </c>
      <c r="M40" s="25">
        <v>35</v>
      </c>
    </row>
    <row r="41" spans="1:13" ht="12.75">
      <c r="A41" t="s">
        <v>27</v>
      </c>
      <c r="F41" s="5"/>
      <c r="J41" s="20">
        <v>3</v>
      </c>
      <c r="K41" s="20" t="s">
        <v>103</v>
      </c>
      <c r="L41" s="25" t="s">
        <v>101</v>
      </c>
      <c r="M41" s="25">
        <v>12</v>
      </c>
    </row>
    <row r="42" spans="2:13" ht="12.75">
      <c r="B42">
        <v>3505.3</v>
      </c>
      <c r="C42" t="s">
        <v>16</v>
      </c>
      <c r="D42" s="11">
        <v>0.34</v>
      </c>
      <c r="E42" t="s">
        <v>17</v>
      </c>
      <c r="F42" s="11">
        <f>B42*D42</f>
        <v>1191.8020000000001</v>
      </c>
      <c r="J42" s="20">
        <v>4</v>
      </c>
      <c r="K42" s="20" t="s">
        <v>104</v>
      </c>
      <c r="L42" s="25" t="s">
        <v>101</v>
      </c>
      <c r="M42" s="25">
        <v>7</v>
      </c>
    </row>
    <row r="43" spans="1:13" ht="12.75">
      <c r="A43" s="4" t="s">
        <v>76</v>
      </c>
      <c r="B43" s="4"/>
      <c r="C43" s="10"/>
      <c r="F43" s="32">
        <f>SUM(F35:F42)</f>
        <v>1595.3035267100001</v>
      </c>
      <c r="J43" s="20">
        <v>5</v>
      </c>
      <c r="K43" s="20" t="s">
        <v>106</v>
      </c>
      <c r="L43" s="25" t="s">
        <v>107</v>
      </c>
      <c r="M43" s="25">
        <v>30.56</v>
      </c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3505.3</v>
      </c>
      <c r="C45" t="s">
        <v>69</v>
      </c>
      <c r="D45" s="5">
        <v>0.15</v>
      </c>
      <c r="E45" t="s">
        <v>17</v>
      </c>
      <c r="F45" s="11">
        <f>B45*D45</f>
        <v>525.795</v>
      </c>
      <c r="J45" s="20">
        <v>7</v>
      </c>
      <c r="K45" s="20"/>
      <c r="L45" s="25"/>
      <c r="M45" s="25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78</v>
      </c>
      <c r="F47" s="5"/>
      <c r="J47" s="20">
        <v>9</v>
      </c>
      <c r="K47" s="20"/>
      <c r="L47" s="25"/>
      <c r="M47" s="25"/>
    </row>
    <row r="48" spans="2:13" ht="12.75">
      <c r="B48">
        <v>3505.3</v>
      </c>
      <c r="C48" t="s">
        <v>77</v>
      </c>
      <c r="D48" s="11">
        <v>0.7</v>
      </c>
      <c r="F48" s="11">
        <f>B48*D48</f>
        <v>2453.71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2979.505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83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3505.3</v>
      </c>
      <c r="C52" t="s">
        <v>77</v>
      </c>
      <c r="D52" s="11">
        <v>1.88</v>
      </c>
      <c r="F52" s="11">
        <f>B52*D52</f>
        <v>6589.964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6589.964</v>
      </c>
      <c r="J53" s="20">
        <v>15</v>
      </c>
      <c r="K53" s="20"/>
      <c r="L53" s="25"/>
      <c r="M53" s="25"/>
    </row>
    <row r="54" spans="1:13" ht="12.75">
      <c r="A54" s="47" t="s">
        <v>90</v>
      </c>
      <c r="B54" s="48"/>
      <c r="C54" s="48"/>
      <c r="D54" s="49">
        <v>0</v>
      </c>
      <c r="E54" s="48"/>
      <c r="F54" s="50">
        <f>D54*E7</f>
        <v>0</v>
      </c>
      <c r="J54" s="20"/>
      <c r="K54" s="20"/>
      <c r="L54" s="31" t="s">
        <v>67</v>
      </c>
      <c r="M54" s="34">
        <f>SUM(M39:M53)</f>
        <v>234.56</v>
      </c>
    </row>
    <row r="55" spans="1:6" ht="12.75">
      <c r="A55" s="1" t="s">
        <v>34</v>
      </c>
      <c r="B55" s="1"/>
      <c r="F55" s="32">
        <f>F28+F33+F43+F49+F53+F54</f>
        <v>23024.33652671</v>
      </c>
    </row>
    <row r="56" spans="1:6" ht="12.75">
      <c r="A56" s="1" t="s">
        <v>88</v>
      </c>
      <c r="B56" s="37"/>
      <c r="C56" s="37">
        <v>0.058</v>
      </c>
      <c r="D56" s="1"/>
      <c r="E56" s="1"/>
      <c r="F56" s="32">
        <f>F55*5.8%</f>
        <v>1335.41151854918</v>
      </c>
    </row>
    <row r="57" spans="1:6" ht="15">
      <c r="A57" s="12" t="s">
        <v>36</v>
      </c>
      <c r="B57" s="12"/>
      <c r="C57" s="12"/>
      <c r="D57" s="12"/>
      <c r="E57" s="12"/>
      <c r="F57" s="36">
        <f>F55+F56</f>
        <v>24359.74804525918</v>
      </c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40">
        <v>41852</v>
      </c>
      <c r="C59" s="41">
        <v>43878</v>
      </c>
      <c r="D59" s="43">
        <f>F20</f>
        <v>59390.95</v>
      </c>
      <c r="E59" s="43">
        <f>F57</f>
        <v>24359.74804525918</v>
      </c>
      <c r="F59" s="44">
        <f>C59+D59-E59</f>
        <v>78909.20195474081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2014-10-30T15:05:21Z</dcterms:modified>
  <cp:category/>
  <cp:version/>
  <cp:contentType/>
  <cp:contentStatus/>
</cp:coreProperties>
</file>