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<sst xmlns="http://schemas.openxmlformats.org/spreadsheetml/2006/main" count="122" uniqueCount="97">
  <si>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</si>
  <si>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</si>
  <si>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</si>
  <si>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</si>
  <si>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</si>
  <si>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</si>
  <si>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</si>
  <si>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</si>
  <si>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</si>
  <si>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</si>
  <si>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</si>
  <si>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</si>
  <si>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</si>
  <si>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</si>
  <si>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</si>
  <si>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</si>
  <si>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</si>
  <si>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</si>
  <si>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</si>
  <si>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</si>
  <si>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</si>
  <si>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</si>
  <si>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</si>
  <si>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</si>
  <si>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</si>
  <si>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</si>
  <si>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</si>
  <si>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</si>
  <si>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</si>
  <si>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</si>
  <si>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</si>
  <si>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</si>
  <si>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</si>
  <si>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</si>
  <si>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</si>
  <si>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</si>
  <si>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</si>
  <si>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</si>
  <si>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</si>
  <si>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</si>
  <si>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</si>
  <si>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</si>
  <si>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</si>
  <si>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</si>
  <si>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</si>
  <si>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</si>
  <si>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</si>
  <si>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</si>
  <si>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</si>
  <si>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</si>
  <si>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</si>
  <si>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</si>
  <si>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</si>
  <si>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</si>
  <si>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</si>
  <si>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</si>
  <si>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</si>
  <si>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</si>
  <si>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</si>
  <si>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</si>
  <si>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</si>
  <si>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</si>
  <si>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</si>
  <si>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</si>
  <si>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</si>
  <si>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</si>
  <si>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</si>
  <si>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</si>
  <si>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</si>
  <si>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</si>
  <si>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</si>
  <si>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</si>
  <si>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</si>
  <si>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</si>
  <si>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</si>
  <si>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</si>
  <si>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</si>
  <si>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</si>
  <si>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</si>
  <si>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</si>
  <si>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</si>
  <si>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</si>
  <si>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</si>
  <si>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</si>
  <si>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</si>
  <si>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</si>
  <si>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</si>
  <si>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</si>
  <si>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</si>
  <si>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</si>
  <si>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</si>
  <si>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</si>
  <si>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</si>
  <si>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</si>
  <si>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01.03.</t>
  </si>
  <si>
    <t>февраль</t>
  </si>
  <si>
    <t xml:space="preserve">                    за  февраль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</si>
</sst>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5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81</v>
      </c>
      <c r="C3" s="8" t="s">
        <v>95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1.78</v>
      </c>
      <c r="M8" s="47">
        <f t="shared" si="0"/>
        <v>244.551708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1</v>
      </c>
      <c r="M13" s="47">
        <f t="shared" si="0"/>
        <v>137.3886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5534.2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4365.58</v>
      </c>
      <c r="J17" s="15" t="s">
        <v>59</v>
      </c>
      <c r="K17" s="26" t="s">
        <v>60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0.7888366882295544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2.7800000000000002</v>
      </c>
      <c r="M19" s="34">
        <f>SUM(M6:M18)</f>
        <v>381.94030799999996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4365.58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63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80</v>
      </c>
      <c r="F25" s="11">
        <v>1156.32</v>
      </c>
      <c r="K25" s="1" t="s">
        <v>67</v>
      </c>
    </row>
    <row r="26" spans="1:13" ht="12.75">
      <c r="A26" s="6" t="s">
        <v>19</v>
      </c>
      <c r="J26" s="22" t="s">
        <v>40</v>
      </c>
      <c r="K26" s="22"/>
      <c r="L26" s="22" t="s">
        <v>68</v>
      </c>
      <c r="M26" s="22" t="s">
        <v>46</v>
      </c>
    </row>
    <row r="27" spans="1:13" ht="12.75">
      <c r="A27" s="6" t="s">
        <v>90</v>
      </c>
      <c r="F27" s="5">
        <v>0</v>
      </c>
      <c r="J27" s="23" t="s">
        <v>41</v>
      </c>
      <c r="K27" s="23" t="s">
        <v>42</v>
      </c>
      <c r="L27" s="23"/>
      <c r="M27" s="23" t="s">
        <v>69</v>
      </c>
    </row>
    <row r="28" spans="1:13" ht="12.75">
      <c r="A28" s="4" t="s">
        <v>38</v>
      </c>
      <c r="F28" s="32">
        <f>F25+F26+F27</f>
        <v>1156.32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70</v>
      </c>
      <c r="M29" s="34">
        <f>SUM(M28:M28)</f>
        <v>0</v>
      </c>
    </row>
    <row r="30" spans="1:6" ht="12.75">
      <c r="A30" t="s">
        <v>82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83</v>
      </c>
    </row>
    <row r="32" spans="2:6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</row>
    <row r="33" spans="1:6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85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150876</v>
      </c>
      <c r="D37">
        <v>218869.7</v>
      </c>
      <c r="E37">
        <v>573.6</v>
      </c>
      <c r="F37" s="35">
        <f>C37/D37*E37</f>
        <v>395.40637009142887</v>
      </c>
    </row>
    <row r="38" spans="1:6" ht="12.75">
      <c r="A38" t="s">
        <v>25</v>
      </c>
      <c r="C38">
        <v>145893</v>
      </c>
      <c r="D38">
        <v>218869.7</v>
      </c>
      <c r="E38">
        <v>573.6</v>
      </c>
      <c r="F38" s="35">
        <f>C38/D38*E38</f>
        <v>382.3472358211301</v>
      </c>
    </row>
    <row r="39" spans="1:6" ht="12.75">
      <c r="A39" t="s">
        <v>26</v>
      </c>
      <c r="F39" s="11">
        <f>M24</f>
        <v>0</v>
      </c>
    </row>
    <row r="40" spans="1:6" ht="12.75">
      <c r="A40" t="s">
        <v>79</v>
      </c>
      <c r="F40" s="5">
        <v>0</v>
      </c>
    </row>
    <row r="41" spans="1:6" ht="12.75">
      <c r="A41" t="s">
        <v>27</v>
      </c>
      <c r="F41" s="11">
        <f>M29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573.6</v>
      </c>
      <c r="C44" t="s">
        <v>17</v>
      </c>
      <c r="D44" s="11">
        <v>0.27</v>
      </c>
      <c r="E44" t="s">
        <v>18</v>
      </c>
      <c r="F44" s="11">
        <f>B44*D44</f>
        <v>154.872</v>
      </c>
    </row>
    <row r="45" spans="1:6" ht="12.75">
      <c r="A45" s="45" t="s">
        <v>88</v>
      </c>
      <c r="B45" s="45"/>
      <c r="C45" s="45"/>
      <c r="D45" s="46"/>
      <c r="E45" s="45"/>
      <c r="F45" s="46">
        <v>0</v>
      </c>
    </row>
    <row r="46" spans="1:6" ht="12.75">
      <c r="A46" s="4" t="s">
        <v>30</v>
      </c>
      <c r="B46" s="10"/>
      <c r="C46" s="10"/>
      <c r="F46" s="32">
        <f>SUM(F37:F45)</f>
        <v>932.625605912559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71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86</v>
      </c>
      <c r="F50" s="5"/>
    </row>
    <row r="51" spans="2:6" ht="12.75">
      <c r="B51">
        <v>573.6</v>
      </c>
      <c r="C51" t="s">
        <v>17</v>
      </c>
      <c r="D51" s="11">
        <v>0.54</v>
      </c>
      <c r="E51" t="s">
        <v>18</v>
      </c>
      <c r="F51" s="11">
        <f>B51*D51</f>
        <v>309.744</v>
      </c>
    </row>
    <row r="52" spans="1:6" ht="12.75">
      <c r="A52" s="4" t="s">
        <v>34</v>
      </c>
      <c r="F52" s="32">
        <f>F48+F51</f>
        <v>384.312</v>
      </c>
    </row>
    <row r="53" ht="12.75">
      <c r="A53" s="4" t="s">
        <v>35</v>
      </c>
    </row>
    <row r="54" spans="1:6" ht="12.75">
      <c r="A54" s="7" t="s">
        <v>87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2.57</v>
      </c>
      <c r="E55" t="s">
        <v>18</v>
      </c>
      <c r="F55" s="11">
        <f>B55*D55</f>
        <v>1474.152</v>
      </c>
    </row>
    <row r="56" spans="1:6" ht="12.75">
      <c r="A56" s="4" t="s">
        <v>36</v>
      </c>
      <c r="F56" s="32">
        <f>SUM(F55)</f>
        <v>1474.152</v>
      </c>
    </row>
    <row r="57" spans="1:6" ht="12.75">
      <c r="A57" s="48" t="s">
        <v>92</v>
      </c>
      <c r="B57" s="45"/>
      <c r="C57" s="45"/>
      <c r="D57" s="49">
        <v>0</v>
      </c>
      <c r="E57" s="45"/>
      <c r="F57" s="50">
        <f>D57*E7</f>
        <v>0</v>
      </c>
    </row>
    <row r="58" spans="1:6" ht="12.75">
      <c r="A58" s="1" t="s">
        <v>37</v>
      </c>
      <c r="B58" s="1"/>
      <c r="F58" s="32">
        <f>F28+F35+F46+F52+F56+F57</f>
        <v>4566.897605912559</v>
      </c>
    </row>
    <row r="59" spans="1:6" ht="12.75">
      <c r="A59" s="1" t="s">
        <v>89</v>
      </c>
      <c r="B59" s="36"/>
      <c r="C59" s="36">
        <v>0.058</v>
      </c>
      <c r="D59" s="1"/>
      <c r="E59" s="1"/>
      <c r="F59" s="32">
        <f>F58*5.8%</f>
        <v>264.8800611429284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4831.777667055488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41671</v>
      </c>
      <c r="C62" s="40">
        <v>14793</v>
      </c>
      <c r="D62" s="42">
        <f>F20</f>
        <v>4365.58</v>
      </c>
      <c r="E62" s="42">
        <f>F60</f>
        <v>4831.777667055488</v>
      </c>
      <c r="F62" s="43">
        <f>C62+D62-E62</f>
        <v>14326.802332944513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2014-04-23T07:34:12Z</dcterms:modified>
  <cp:category/>
  <cp:version/>
  <cp:contentType/>
  <cp:contentStatus/>
</cp:coreProperties>
</file>