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<sst xmlns="http://schemas.openxmlformats.org/spreadsheetml/2006/main" count="130" uniqueCount="106">
  <si>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</si>
  <si>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</si>
  <si>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</si>
  <si>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</si>
  <si>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</si>
  <si>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</si>
  <si>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</si>
  <si>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</si>
  <si>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</si>
  <si>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</si>
  <si>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</si>
  <si>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</si>
  <si>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</si>
  <si>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</si>
  <si>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</si>
  <si>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</si>
  <si>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</si>
  <si>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</si>
  <si>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</si>
  <si>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</si>
  <si>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</si>
  <si>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</si>
  <si>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</si>
  <si>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</si>
  <si>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</si>
  <si>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</si>
  <si>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</si>
  <si>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</si>
  <si>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</si>
  <si>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</si>
  <si>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</si>
  <si>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</si>
  <si>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</si>
  <si>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</si>
  <si>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</si>
  <si>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</si>
  <si>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</si>
  <si>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</si>
  <si>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</si>
  <si>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</si>
  <si>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</si>
  <si>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</si>
  <si>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</si>
  <si>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</si>
  <si>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</si>
  <si>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</si>
  <si>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</si>
  <si>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</si>
  <si>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</si>
  <si>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</si>
  <si>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</si>
  <si>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</si>
  <si>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</si>
  <si>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</si>
  <si>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</si>
  <si>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</si>
  <si>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</si>
  <si>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</si>
  <si>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</si>
  <si>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</si>
  <si>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</si>
  <si>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</si>
  <si>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</si>
  <si>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</si>
  <si>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</si>
  <si>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</si>
  <si>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</si>
  <si>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</si>
  <si>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</si>
  <si>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</si>
  <si>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</si>
  <si>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</si>
  <si>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</si>
  <si>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</si>
  <si>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</si>
  <si>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</si>
  <si>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</si>
  <si>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</si>
  <si>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</si>
  <si>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</si>
  <si>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</si>
  <si>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</si>
  <si>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</si>
  <si>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</si>
  <si>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0,8 ставки</t>
  </si>
  <si>
    <t xml:space="preserve">          за</t>
  </si>
  <si>
    <t>1) Вывоз и захоронение ТБО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</si>
  <si>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</si>
  <si>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</si>
  <si>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</si>
  <si>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</si>
  <si>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</si>
  <si>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</si>
  <si>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</si>
  <si>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</si>
  <si>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</si>
  <si>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</si>
  <si>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ост.на 01.09</t>
  </si>
  <si>
    <t>август</t>
  </si>
  <si>
    <t xml:space="preserve">                    за  август  2014 г.</t>
  </si>
  <si>
    <t>Смена ламп (4шт) л/кл</t>
  </si>
  <si>
    <t>Лампа</t>
  </si>
  <si>
    <t>4шт</t>
  </si>
  <si>
    <t>Эластобит</t>
  </si>
  <si>
    <t>7 рул.</t>
  </si>
  <si>
    <t>Ремонт мягкой кровли в 2 слоя (3,5м2) вокруг ливневки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</si>
</sst>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9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70</v>
      </c>
      <c r="C2" s="1"/>
      <c r="D2" s="1" t="s">
        <v>75</v>
      </c>
      <c r="K2" t="s">
        <v>99</v>
      </c>
    </row>
    <row r="3" spans="2:13" ht="12.75">
      <c r="B3" s="1" t="s">
        <v>85</v>
      </c>
      <c r="C3" s="8" t="s">
        <v>98</v>
      </c>
      <c r="D3" s="8" t="s">
        <v>91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89</v>
      </c>
      <c r="L6" s="25">
        <v>6</v>
      </c>
      <c r="M6" s="50">
        <f>L6*114.3*1.202</f>
        <v>824.3315999999999</v>
      </c>
    </row>
    <row r="7" spans="1:13" ht="12.75">
      <c r="A7" t="s">
        <v>2</v>
      </c>
      <c r="E7">
        <v>3177.5</v>
      </c>
      <c r="F7" t="s">
        <v>71</v>
      </c>
      <c r="J7" s="14">
        <v>2</v>
      </c>
      <c r="K7" s="14" t="s">
        <v>47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512</v>
      </c>
      <c r="F8" t="s">
        <v>71</v>
      </c>
      <c r="J8" s="15"/>
      <c r="K8" s="15" t="s">
        <v>48</v>
      </c>
      <c r="L8" s="21">
        <v>6</v>
      </c>
      <c r="M8" s="50">
        <f t="shared" si="0"/>
        <v>824.3315999999999</v>
      </c>
    </row>
    <row r="9" spans="1:13" ht="12.75">
      <c r="A9" t="s">
        <v>4</v>
      </c>
      <c r="J9" s="16"/>
      <c r="K9" s="16" t="s">
        <v>49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635.9</v>
      </c>
      <c r="F10" t="s">
        <v>71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71</v>
      </c>
      <c r="J11" s="16"/>
      <c r="K11" s="18" t="s">
        <v>53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574</v>
      </c>
      <c r="F12" t="s">
        <v>71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52</v>
      </c>
      <c r="L13" s="23">
        <v>6</v>
      </c>
      <c r="M13" s="50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55</v>
      </c>
      <c r="L15" s="22"/>
      <c r="M15" s="50">
        <f t="shared" si="0"/>
        <v>0</v>
      </c>
    </row>
    <row r="16" spans="1:13" ht="12.75">
      <c r="A16" s="2" t="s">
        <v>9</v>
      </c>
      <c r="F16" s="11">
        <v>45649.21</v>
      </c>
      <c r="J16" s="15" t="s">
        <v>56</v>
      </c>
      <c r="K16" s="26" t="s">
        <v>57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46797.68</v>
      </c>
      <c r="J17" s="15" t="s">
        <v>58</v>
      </c>
      <c r="K17" s="26" t="s">
        <v>59</v>
      </c>
      <c r="L17" s="21">
        <v>8</v>
      </c>
      <c r="M17" s="50">
        <f t="shared" si="0"/>
        <v>1099.1088</v>
      </c>
    </row>
    <row r="18" spans="2:13" ht="12.75">
      <c r="B18" t="s">
        <v>11</v>
      </c>
      <c r="F18" s="9">
        <f>F17/F16</f>
        <v>1.025158595296611</v>
      </c>
      <c r="J18" s="16" t="s">
        <v>60</v>
      </c>
      <c r="K18" s="18" t="s">
        <v>61</v>
      </c>
      <c r="L18" s="23">
        <v>5.9</v>
      </c>
      <c r="M18" s="50">
        <f t="shared" si="0"/>
        <v>810.5927399999999</v>
      </c>
    </row>
    <row r="19" spans="1:13" ht="12.75">
      <c r="A19" s="7" t="s">
        <v>92</v>
      </c>
      <c r="B19" s="7"/>
      <c r="C19" s="7"/>
      <c r="D19" s="7"/>
      <c r="E19" s="7"/>
      <c r="F19" s="5">
        <v>1663.96</v>
      </c>
      <c r="J19" s="20"/>
      <c r="K19" s="27" t="s">
        <v>62</v>
      </c>
      <c r="L19" s="28">
        <f>SUM(L6:L18)</f>
        <v>31.9</v>
      </c>
      <c r="M19" s="35">
        <f>SUM(M6:M18)</f>
        <v>4382.6963399999995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48461.64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100</v>
      </c>
      <c r="L23" s="25">
        <v>0.28</v>
      </c>
      <c r="M23" s="34">
        <f>L23*114.3*1.202*1.15</f>
        <v>44.2391292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105</v>
      </c>
      <c r="L24" s="25">
        <v>5.42</v>
      </c>
      <c r="M24" s="34">
        <f aca="true" t="shared" si="1" ref="M24:M34">L24*114.3*1.202*1.15</f>
        <v>856.3431437999999</v>
      </c>
    </row>
    <row r="25" spans="1:13" ht="12.75">
      <c r="A25" t="s">
        <v>15</v>
      </c>
      <c r="D25" t="s">
        <v>83</v>
      </c>
      <c r="F25" s="11">
        <v>3468.97</v>
      </c>
      <c r="J25" s="20">
        <v>3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84</v>
      </c>
      <c r="F26" s="5">
        <v>3827.17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87</v>
      </c>
      <c r="F27" s="5">
        <v>0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37</v>
      </c>
      <c r="F28" s="33">
        <f>F25+F26+F27</f>
        <v>7296.139999999999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3431.7000000000003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95</v>
      </c>
      <c r="B31">
        <v>512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9</v>
      </c>
      <c r="K31" s="20"/>
      <c r="L31" s="25"/>
      <c r="M31" s="34">
        <f t="shared" si="1"/>
        <v>0</v>
      </c>
    </row>
    <row r="32" spans="1:13" ht="12.75">
      <c r="A32" s="4" t="s">
        <v>20</v>
      </c>
      <c r="B32" s="10"/>
      <c r="C32" s="10"/>
      <c r="F32" s="33">
        <f>SUM(F30:F31)</f>
        <v>3431.7000000000003</v>
      </c>
      <c r="J32" s="20">
        <v>10</v>
      </c>
      <c r="K32" s="20"/>
      <c r="L32" s="25"/>
      <c r="M32" s="34">
        <f t="shared" si="1"/>
        <v>0</v>
      </c>
    </row>
    <row r="33" spans="1:13" ht="12.75">
      <c r="A33" s="4" t="s">
        <v>72</v>
      </c>
      <c r="J33" s="20">
        <v>11</v>
      </c>
      <c r="K33" s="20"/>
      <c r="L33" s="25"/>
      <c r="M33" s="34">
        <f t="shared" si="1"/>
        <v>0</v>
      </c>
    </row>
    <row r="34" spans="1:13" ht="12.75">
      <c r="A34" t="s">
        <v>73</v>
      </c>
      <c r="B34" s="10">
        <v>1</v>
      </c>
      <c r="D34" s="5">
        <v>5483</v>
      </c>
      <c r="F34" s="5">
        <f>B34*D34</f>
        <v>5483</v>
      </c>
      <c r="J34" s="20">
        <v>12</v>
      </c>
      <c r="K34" s="20"/>
      <c r="L34" s="25"/>
      <c r="M34" s="34">
        <f t="shared" si="1"/>
        <v>0</v>
      </c>
    </row>
    <row r="35" spans="1:13" ht="12.75">
      <c r="A35" s="45" t="s">
        <v>94</v>
      </c>
      <c r="B35" s="54"/>
      <c r="C35" s="45"/>
      <c r="D35" s="46"/>
      <c r="E35" s="45"/>
      <c r="F35" s="46">
        <v>0</v>
      </c>
      <c r="J35" s="20"/>
      <c r="K35" s="30" t="s">
        <v>62</v>
      </c>
      <c r="L35" s="28">
        <f>SUM(L23:L34)</f>
        <v>5.7</v>
      </c>
      <c r="M35" s="35">
        <f>SUM(M23:M34)</f>
        <v>900.5822729999999</v>
      </c>
    </row>
    <row r="36" spans="1:11" ht="12.75">
      <c r="A36" s="1" t="s">
        <v>74</v>
      </c>
      <c r="F36" s="8">
        <f>SUM(F34+F35)</f>
        <v>5483</v>
      </c>
      <c r="K36" s="1" t="s">
        <v>66</v>
      </c>
    </row>
    <row r="37" spans="1:13" ht="12.75">
      <c r="A37" s="4" t="s">
        <v>21</v>
      </c>
      <c r="B37" s="4"/>
      <c r="J37" s="22" t="s">
        <v>39</v>
      </c>
      <c r="K37" s="22"/>
      <c r="L37" s="22" t="s">
        <v>67</v>
      </c>
      <c r="M37" s="22" t="s">
        <v>45</v>
      </c>
    </row>
    <row r="38" spans="1:13" ht="12.75">
      <c r="A38" t="s">
        <v>22</v>
      </c>
      <c r="C38">
        <v>166649</v>
      </c>
      <c r="D38">
        <v>219171.6</v>
      </c>
      <c r="E38">
        <v>3177.5</v>
      </c>
      <c r="F38" s="36">
        <f>C38/D38*E38</f>
        <v>2416.0392929558393</v>
      </c>
      <c r="J38" s="23" t="s">
        <v>40</v>
      </c>
      <c r="K38" s="23" t="s">
        <v>41</v>
      </c>
      <c r="L38" s="23"/>
      <c r="M38" s="23" t="s">
        <v>68</v>
      </c>
    </row>
    <row r="39" spans="1:13" ht="12.75">
      <c r="A39" t="s">
        <v>23</v>
      </c>
      <c r="C39">
        <v>151138</v>
      </c>
      <c r="D39">
        <v>219171.6</v>
      </c>
      <c r="E39">
        <v>3177.5</v>
      </c>
      <c r="F39" s="36">
        <f>C39/D39*E39</f>
        <v>2191.164343372955</v>
      </c>
      <c r="J39" s="20">
        <v>1</v>
      </c>
      <c r="K39" s="20" t="s">
        <v>101</v>
      </c>
      <c r="L39" s="25" t="s">
        <v>102</v>
      </c>
      <c r="M39" s="25">
        <v>30.56</v>
      </c>
    </row>
    <row r="40" spans="1:13" ht="12.75">
      <c r="A40" t="s">
        <v>24</v>
      </c>
      <c r="F40" s="11">
        <f>M35</f>
        <v>900.5822729999999</v>
      </c>
      <c r="J40" s="20">
        <v>2</v>
      </c>
      <c r="K40" s="20" t="s">
        <v>103</v>
      </c>
      <c r="L40" s="25" t="s">
        <v>104</v>
      </c>
      <c r="M40" s="25">
        <v>5222</v>
      </c>
    </row>
    <row r="41" spans="1:13" ht="12.75">
      <c r="A41" t="s">
        <v>81</v>
      </c>
      <c r="F41" s="5">
        <v>0</v>
      </c>
      <c r="J41" s="20">
        <v>3</v>
      </c>
      <c r="K41" s="20"/>
      <c r="L41" s="25"/>
      <c r="M41" s="25"/>
    </row>
    <row r="42" spans="1:13" ht="12.75">
      <c r="A42" t="s">
        <v>25</v>
      </c>
      <c r="F42" s="11">
        <f>M60</f>
        <v>5252.56</v>
      </c>
      <c r="J42" s="20">
        <v>4</v>
      </c>
      <c r="K42" s="20"/>
      <c r="L42" s="25"/>
      <c r="M42" s="25"/>
    </row>
    <row r="43" spans="1:13" ht="12.75">
      <c r="A43" t="s">
        <v>26</v>
      </c>
      <c r="F43" s="5"/>
      <c r="J43" s="20">
        <v>5</v>
      </c>
      <c r="K43" s="20"/>
      <c r="L43" s="25"/>
      <c r="M43" s="25"/>
    </row>
    <row r="44" spans="1:13" ht="12.75">
      <c r="A44" t="s">
        <v>27</v>
      </c>
      <c r="F44" s="5"/>
      <c r="J44" s="20">
        <v>6</v>
      </c>
      <c r="K44" s="20"/>
      <c r="L44" s="25"/>
      <c r="M44" s="25"/>
    </row>
    <row r="45" spans="2:13" ht="12.75">
      <c r="B45">
        <v>3177.5</v>
      </c>
      <c r="C45" t="s">
        <v>16</v>
      </c>
      <c r="D45" s="11">
        <v>0.34</v>
      </c>
      <c r="E45" t="s">
        <v>17</v>
      </c>
      <c r="F45" s="11">
        <f>B45*D45</f>
        <v>1080.3500000000001</v>
      </c>
      <c r="J45" s="20">
        <v>7</v>
      </c>
      <c r="K45" s="20"/>
      <c r="L45" s="25"/>
      <c r="M45" s="25"/>
    </row>
    <row r="46" spans="1:13" ht="12.75">
      <c r="A46" s="45" t="s">
        <v>93</v>
      </c>
      <c r="B46" s="45"/>
      <c r="C46" s="45"/>
      <c r="D46" s="53"/>
      <c r="E46" s="45"/>
      <c r="F46" s="53">
        <v>0</v>
      </c>
      <c r="J46" s="20">
        <v>8</v>
      </c>
      <c r="K46" s="20"/>
      <c r="L46" s="25"/>
      <c r="M46" s="25"/>
    </row>
    <row r="47" spans="1:13" ht="12.75">
      <c r="A47" s="4" t="s">
        <v>28</v>
      </c>
      <c r="B47" s="10"/>
      <c r="C47" s="10"/>
      <c r="F47" s="33">
        <f>SUM(F38:F46)</f>
        <v>11840.695909328795</v>
      </c>
      <c r="J47" s="20">
        <v>9</v>
      </c>
      <c r="K47" s="20"/>
      <c r="L47" s="25"/>
      <c r="M47" s="25"/>
    </row>
    <row r="48" spans="1:13" ht="12.75">
      <c r="A48" s="4" t="s">
        <v>29</v>
      </c>
      <c r="J48" s="20">
        <v>10</v>
      </c>
      <c r="K48" s="20"/>
      <c r="L48" s="25"/>
      <c r="M48" s="25"/>
    </row>
    <row r="49" spans="1:13" ht="12.75">
      <c r="A49" t="s">
        <v>30</v>
      </c>
      <c r="B49">
        <v>3177.5</v>
      </c>
      <c r="C49" t="s">
        <v>71</v>
      </c>
      <c r="D49" s="5">
        <v>0.15</v>
      </c>
      <c r="E49" t="s">
        <v>17</v>
      </c>
      <c r="F49" s="11">
        <f>B49*D49</f>
        <v>476.625</v>
      </c>
      <c r="J49" s="20"/>
      <c r="K49" s="20"/>
      <c r="L49" s="25"/>
      <c r="M49" s="25"/>
    </row>
    <row r="50" spans="1:13" ht="12.75">
      <c r="A50" t="s">
        <v>31</v>
      </c>
      <c r="J50" s="20">
        <v>11</v>
      </c>
      <c r="K50" s="20"/>
      <c r="L50" s="25"/>
      <c r="M50" s="25"/>
    </row>
    <row r="51" spans="1:13" ht="12.75">
      <c r="A51" s="7" t="s">
        <v>82</v>
      </c>
      <c r="J51" s="20">
        <v>12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0.7</v>
      </c>
      <c r="E52" t="s">
        <v>17</v>
      </c>
      <c r="F52" s="11">
        <f>B52*D52</f>
        <v>2224.25</v>
      </c>
      <c r="J52" s="20">
        <v>13</v>
      </c>
      <c r="K52" s="20"/>
      <c r="L52" s="25"/>
      <c r="M52" s="25"/>
    </row>
    <row r="53" spans="1:13" ht="12.75">
      <c r="A53" s="4" t="s">
        <v>32</v>
      </c>
      <c r="F53" s="33">
        <f>F49+F52</f>
        <v>2700.875</v>
      </c>
      <c r="J53" s="20">
        <v>14</v>
      </c>
      <c r="K53" s="20"/>
      <c r="L53" s="25"/>
      <c r="M53" s="25"/>
    </row>
    <row r="54" spans="1:13" ht="12.75">
      <c r="A54" s="4" t="s">
        <v>33</v>
      </c>
      <c r="J54" s="20">
        <v>15</v>
      </c>
      <c r="K54" s="20"/>
      <c r="L54" s="25"/>
      <c r="M54" s="25"/>
    </row>
    <row r="55" spans="1:13" ht="12.75">
      <c r="A55" s="7" t="s">
        <v>34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1.88</v>
      </c>
      <c r="E56" t="s">
        <v>17</v>
      </c>
      <c r="F56" s="11">
        <f>B56*D56</f>
        <v>5973.7</v>
      </c>
      <c r="G56" s="7"/>
      <c r="H56" s="7"/>
      <c r="J56" s="20">
        <v>17</v>
      </c>
      <c r="K56" s="20"/>
      <c r="L56" s="25"/>
      <c r="M56" s="25"/>
    </row>
    <row r="57" spans="1:13" ht="12.75">
      <c r="A57" s="4" t="s">
        <v>35</v>
      </c>
      <c r="F57" s="8">
        <f>SUM(F56)</f>
        <v>5973.7</v>
      </c>
      <c r="J57" s="20">
        <v>18</v>
      </c>
      <c r="K57" s="20"/>
      <c r="L57" s="25"/>
      <c r="M57" s="25"/>
    </row>
    <row r="58" spans="1:13" ht="12.75">
      <c r="A58" s="51" t="s">
        <v>90</v>
      </c>
      <c r="B58" s="45"/>
      <c r="C58" s="45"/>
      <c r="D58" s="46">
        <v>0</v>
      </c>
      <c r="E58" s="45"/>
      <c r="F58" s="52">
        <f>D58*E7</f>
        <v>0</v>
      </c>
      <c r="J58" s="20">
        <v>19</v>
      </c>
      <c r="K58" s="20"/>
      <c r="L58" s="25"/>
      <c r="M58" s="25"/>
    </row>
    <row r="59" spans="1:13" ht="12.75">
      <c r="A59" s="1" t="s">
        <v>36</v>
      </c>
      <c r="B59" s="1"/>
      <c r="F59" s="33">
        <f>F28+F32+F36+F47+F53+F57+F58</f>
        <v>36726.110909328796</v>
      </c>
      <c r="J59" s="20">
        <v>20</v>
      </c>
      <c r="K59" s="20"/>
      <c r="L59" s="25"/>
      <c r="M59" s="25"/>
    </row>
    <row r="60" spans="1:13" ht="12.75">
      <c r="A60" s="1" t="s">
        <v>88</v>
      </c>
      <c r="B60" s="37"/>
      <c r="C60" s="37">
        <v>0.058</v>
      </c>
      <c r="D60" s="1"/>
      <c r="E60" s="1"/>
      <c r="F60" s="33">
        <f>F59*5.8%</f>
        <v>2130.1144327410702</v>
      </c>
      <c r="J60" s="20"/>
      <c r="K60" s="20"/>
      <c r="L60" s="31" t="s">
        <v>69</v>
      </c>
      <c r="M60" s="35">
        <f>SUM(M39:M59)</f>
        <v>5252.56</v>
      </c>
    </row>
    <row r="61" spans="1:13" ht="15">
      <c r="A61" s="12" t="s">
        <v>38</v>
      </c>
      <c r="B61" s="12"/>
      <c r="C61" s="12"/>
      <c r="D61" s="12"/>
      <c r="E61" s="12"/>
      <c r="F61" s="32">
        <f>F59+F60</f>
        <v>38856.22534206987</v>
      </c>
      <c r="J61" s="47"/>
      <c r="K61" s="47"/>
      <c r="L61" s="48"/>
      <c r="M61" s="49"/>
    </row>
    <row r="62" spans="2:6" ht="12.75">
      <c r="B62" s="38" t="s">
        <v>77</v>
      </c>
      <c r="C62" s="39" t="s">
        <v>78</v>
      </c>
      <c r="D62" s="22" t="s">
        <v>79</v>
      </c>
      <c r="E62" s="22" t="s">
        <v>80</v>
      </c>
      <c r="F62" s="42" t="s">
        <v>97</v>
      </c>
    </row>
    <row r="63" spans="1:6" ht="12.75">
      <c r="A63" s="13"/>
      <c r="B63" s="40">
        <v>41852</v>
      </c>
      <c r="C63" s="41">
        <v>191657</v>
      </c>
      <c r="D63" s="43">
        <f>F20</f>
        <v>48461.64</v>
      </c>
      <c r="E63" s="43">
        <f>F61</f>
        <v>38856.22534206987</v>
      </c>
      <c r="F63" s="44">
        <f>C63+D63-E63</f>
        <v>201262.41465793015</v>
      </c>
    </row>
    <row r="65" ht="12.75">
      <c r="A65" t="s">
        <v>96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2014-10-30T07:14:23Z</cp:lastPrinted>
  <dcterms:created xsi:type="dcterms:W3CDTF">2008-08-18T07:30:19Z</dcterms:created>
  <dcterms:modified xsi:type="dcterms:W3CDTF">2014-10-30T08:39:39Z</dcterms:modified>
  <cp:category/>
  <cp:version/>
  <cp:contentType/>
  <cp:contentStatus/>
</cp:coreProperties>
</file>