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<sst xmlns="http://schemas.openxmlformats.org/spreadsheetml/2006/main" count="129" uniqueCount="103">
  <si>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</si>
  <si>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</si>
  <si>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</si>
  <si>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</si>
  <si>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</si>
  <si>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</si>
  <si>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</si>
  <si>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</si>
  <si>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</si>
  <si>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</si>
  <si>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</si>
  <si>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</si>
  <si>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</si>
  <si>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</si>
  <si>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</si>
  <si>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</si>
  <si>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</si>
  <si>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</si>
  <si>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</si>
  <si>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</si>
  <si>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</si>
  <si>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</si>
  <si>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</si>
  <si>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</si>
  <si>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</si>
  <si>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</si>
  <si>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</si>
  <si>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</si>
  <si>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</si>
  <si>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</si>
  <si>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</si>
  <si>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</si>
  <si>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</si>
  <si>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</si>
  <si>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</si>
  <si>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</si>
  <si>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</si>
  <si>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</si>
  <si>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</si>
  <si>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</si>
  <si>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</si>
  <si>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</si>
  <si>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</si>
  <si>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</si>
  <si>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</si>
  <si>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</si>
  <si>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</si>
  <si>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</si>
  <si>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</si>
  <si>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</si>
  <si>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</si>
  <si>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</si>
  <si>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</si>
  <si>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</si>
  <si>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</si>
  <si>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</si>
  <si>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</si>
  <si>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</si>
  <si>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</si>
  <si>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</si>
  <si>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</si>
  <si>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</si>
  <si>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</si>
  <si>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</si>
  <si>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</si>
  <si>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</si>
  <si>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</si>
  <si>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</si>
  <si>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</si>
  <si>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</si>
  <si>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</si>
  <si>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</si>
  <si>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</si>
  <si>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</si>
  <si>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</si>
  <si>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</si>
  <si>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</si>
  <si>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</si>
  <si>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</si>
  <si>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</si>
  <si>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</si>
  <si>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0,3 ставки</t>
  </si>
  <si>
    <t>0,2 ставки</t>
  </si>
  <si>
    <t xml:space="preserve">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</si>
  <si>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</si>
  <si>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</si>
  <si>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</si>
  <si>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</si>
  <si>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</si>
  <si>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</si>
  <si>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</si>
  <si>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</si>
  <si>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</si>
  <si>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</si>
  <si>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</si>
  <si>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(ростелеком</t>
    </r>
    <r>
      <rPr>
        <sz val="10"/>
        <rFont val="Arial Cyr"/>
        <family val="0"/>
      </rPr>
      <t>)</t>
    </r>
  </si>
  <si>
    <t>Прочистка канализации п-д2</t>
  </si>
  <si>
    <t>ост.на 01.07.</t>
  </si>
  <si>
    <t>май-июнь</t>
  </si>
  <si>
    <t xml:space="preserve">                    за  май-июнь  2014 г.</t>
  </si>
  <si>
    <t>Промывка, опрессовка системы отопления</t>
  </si>
  <si>
    <t>Демонтаж, монтаж эл.узла (1шт)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</si>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</sst>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6">
      <selection activeCell="A27" sqref="A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83</v>
      </c>
      <c r="C3" s="8" t="s">
        <v>98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4</v>
      </c>
      <c r="M6" s="49">
        <f>L6*114.3*1.202</f>
        <v>549.5544</v>
      </c>
    </row>
    <row r="7" spans="1:13" ht="12.75">
      <c r="A7" t="s">
        <v>2</v>
      </c>
      <c r="E7">
        <v>2017.4</v>
      </c>
      <c r="F7" t="s">
        <v>72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31.1</v>
      </c>
      <c r="F8" t="s">
        <v>72</v>
      </c>
      <c r="J8" s="15"/>
      <c r="K8" s="15" t="s">
        <v>49</v>
      </c>
      <c r="L8" s="21">
        <v>4</v>
      </c>
      <c r="M8" s="49">
        <f t="shared" si="0"/>
        <v>549.5544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299.6</v>
      </c>
      <c r="F10" t="s">
        <v>72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531.2</v>
      </c>
      <c r="F11" t="s">
        <v>72</v>
      </c>
      <c r="J11" s="16"/>
      <c r="K11" s="18" t="s">
        <v>54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143</v>
      </c>
      <c r="F12" t="s">
        <v>72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47289.78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46390.5</v>
      </c>
      <c r="J17" s="15" t="s">
        <v>59</v>
      </c>
      <c r="K17" s="26" t="s">
        <v>60</v>
      </c>
      <c r="L17" s="21">
        <v>2</v>
      </c>
      <c r="M17" s="49">
        <f t="shared" si="0"/>
        <v>274.7772</v>
      </c>
    </row>
    <row r="18" spans="2:13" ht="12.75">
      <c r="B18" t="s">
        <v>11</v>
      </c>
      <c r="F18" s="9">
        <f>F17/F16</f>
        <v>0.9809836290209005</v>
      </c>
      <c r="J18" s="16" t="s">
        <v>61</v>
      </c>
      <c r="K18" s="18" t="s">
        <v>62</v>
      </c>
      <c r="L18" s="23">
        <v>4.247</v>
      </c>
      <c r="M18" s="49">
        <f t="shared" si="0"/>
        <v>583.4893842</v>
      </c>
    </row>
    <row r="19" spans="1:13" ht="12.75">
      <c r="A19" t="s">
        <v>95</v>
      </c>
      <c r="F19" s="5">
        <v>800</v>
      </c>
      <c r="J19" s="20"/>
      <c r="K19" s="27" t="s">
        <v>63</v>
      </c>
      <c r="L19" s="28">
        <f>SUM(L6:L18)</f>
        <v>20.247</v>
      </c>
      <c r="M19" s="34">
        <f>SUM(M6:M18)</f>
        <v>2781.7069842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47190.5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54.9</v>
      </c>
      <c r="M24" s="33">
        <f aca="true" t="shared" si="1" ref="M24:M34">L24*114.3*1.202*1.15</f>
        <v>8674.029260999998</v>
      </c>
    </row>
    <row r="25" spans="1:13" ht="12.75">
      <c r="A25" t="s">
        <v>15</v>
      </c>
      <c r="D25" t="s">
        <v>81</v>
      </c>
      <c r="F25" s="11">
        <v>3468.98</v>
      </c>
      <c r="J25" s="20">
        <v>3</v>
      </c>
      <c r="K25" s="20" t="s">
        <v>101</v>
      </c>
      <c r="L25" s="25">
        <v>3.12</v>
      </c>
      <c r="M25" s="33">
        <f t="shared" si="1"/>
        <v>492.95029679999993</v>
      </c>
    </row>
    <row r="26" spans="1:13" ht="12.75">
      <c r="A26" s="6" t="s">
        <v>18</v>
      </c>
      <c r="D26" t="s">
        <v>82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102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5382.5599999999995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2.17</v>
      </c>
      <c r="E30" t="s">
        <v>17</v>
      </c>
      <c r="F30" s="11">
        <f>E7*D30</f>
        <v>4377.758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680</v>
      </c>
      <c r="C32" t="s">
        <v>20</v>
      </c>
      <c r="D32" s="5">
        <v>3.31</v>
      </c>
      <c r="E32" t="s">
        <v>17</v>
      </c>
      <c r="F32" s="5">
        <v>2250.8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31.1</v>
      </c>
      <c r="C33" t="s">
        <v>16</v>
      </c>
      <c r="D33" s="5">
        <v>0.4</v>
      </c>
      <c r="E33" t="s">
        <v>17</v>
      </c>
      <c r="F33" s="11">
        <f>B33*D33</f>
        <v>12.440000000000001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3:13" ht="12.75">
      <c r="C35" t="s">
        <v>89</v>
      </c>
      <c r="D35" s="5"/>
      <c r="F35" s="11">
        <v>0</v>
      </c>
      <c r="J35" s="20"/>
      <c r="K35" s="30" t="s">
        <v>63</v>
      </c>
      <c r="L35" s="28">
        <f>SUM(L23:L34)</f>
        <v>62.849999999999994</v>
      </c>
      <c r="M35" s="34">
        <f>SUM(M23:M34)</f>
        <v>9930.104536499997</v>
      </c>
    </row>
    <row r="36" spans="1:11" ht="12.75">
      <c r="A36" s="4" t="s">
        <v>21</v>
      </c>
      <c r="B36" s="10"/>
      <c r="C36" s="10"/>
      <c r="F36" s="32">
        <f>SUM(F30:F35)</f>
        <v>6640.998</v>
      </c>
      <c r="K36" s="1" t="s">
        <v>67</v>
      </c>
    </row>
    <row r="37" spans="1:13" ht="12.75">
      <c r="A37" s="4" t="s">
        <v>22</v>
      </c>
      <c r="B37" s="4"/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23</v>
      </c>
      <c r="C38">
        <v>326784</v>
      </c>
      <c r="D38">
        <v>219171.6</v>
      </c>
      <c r="E38">
        <v>2017.4</v>
      </c>
      <c r="F38" s="35">
        <f>C38/D38*E38</f>
        <v>3007.935524493137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24</v>
      </c>
      <c r="C39">
        <v>302275</v>
      </c>
      <c r="D39">
        <v>219171.6</v>
      </c>
      <c r="E39">
        <v>2017.4</v>
      </c>
      <c r="F39" s="35">
        <f>C39/D39*E39</f>
        <v>2782.3385192242063</v>
      </c>
      <c r="J39" s="20">
        <v>1</v>
      </c>
      <c r="K39" s="20"/>
      <c r="L39" s="25"/>
      <c r="M39" s="25"/>
    </row>
    <row r="40" spans="1:13" ht="12.75">
      <c r="A40" t="s">
        <v>25</v>
      </c>
      <c r="F40" s="11">
        <f>M35</f>
        <v>9930.104536499997</v>
      </c>
      <c r="J40" s="20">
        <v>2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M57</f>
        <v>0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2017.4</v>
      </c>
      <c r="C45" t="s">
        <v>16</v>
      </c>
      <c r="D45" s="11">
        <v>0.75</v>
      </c>
      <c r="E45" t="s">
        <v>17</v>
      </c>
      <c r="F45" s="11">
        <f>B45*D45</f>
        <v>1513.0500000000002</v>
      </c>
      <c r="J45" s="20">
        <v>7</v>
      </c>
      <c r="K45" s="20"/>
      <c r="L45" s="25"/>
      <c r="M45" s="25"/>
    </row>
    <row r="46" spans="1:13" ht="12.75">
      <c r="A46" t="s">
        <v>90</v>
      </c>
      <c r="D46" s="11"/>
      <c r="F46" s="11">
        <v>0</v>
      </c>
      <c r="J46" s="20">
        <v>8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17233.42858021734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2017.4</v>
      </c>
      <c r="C49" t="s">
        <v>72</v>
      </c>
      <c r="D49" s="5">
        <v>0.36</v>
      </c>
      <c r="E49" t="s">
        <v>17</v>
      </c>
      <c r="F49" s="11">
        <f>B49*D49</f>
        <v>726.264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80</v>
      </c>
      <c r="J51" s="20">
        <v>13</v>
      </c>
      <c r="K51" s="20"/>
      <c r="L51" s="25"/>
      <c r="M51" s="25"/>
    </row>
    <row r="52" spans="2:13" ht="12.75">
      <c r="B52">
        <v>2017.4</v>
      </c>
      <c r="C52" t="s">
        <v>16</v>
      </c>
      <c r="D52" s="11">
        <v>1.6</v>
      </c>
      <c r="E52" t="s">
        <v>17</v>
      </c>
      <c r="F52" s="11">
        <f>B52*D52</f>
        <v>3227.84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3954.1040000000003</v>
      </c>
      <c r="J53" s="20">
        <v>15</v>
      </c>
      <c r="K53" s="20"/>
      <c r="L53" s="25"/>
      <c r="M53" s="25"/>
    </row>
    <row r="54" spans="1:13" ht="12.75">
      <c r="A54" s="4" t="s">
        <v>34</v>
      </c>
      <c r="F54" s="5"/>
      <c r="J54" s="20">
        <v>16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45"/>
      <c r="J55" s="20">
        <v>17</v>
      </c>
      <c r="K55" s="20"/>
      <c r="L55" s="25"/>
      <c r="M55" s="25"/>
    </row>
    <row r="56" spans="2:13" ht="12.75">
      <c r="B56">
        <v>2017.4</v>
      </c>
      <c r="C56" t="s">
        <v>16</v>
      </c>
      <c r="D56" s="11">
        <v>4.79</v>
      </c>
      <c r="E56" t="s">
        <v>17</v>
      </c>
      <c r="F56" s="11">
        <f>B56*D56</f>
        <v>9663.346000000001</v>
      </c>
      <c r="G56" s="7"/>
      <c r="H56" s="7"/>
      <c r="J56" s="20">
        <v>18</v>
      </c>
      <c r="K56" s="20"/>
      <c r="L56" s="25"/>
      <c r="M56" s="25"/>
    </row>
    <row r="57" spans="1:13" ht="12.75">
      <c r="A57" s="4" t="s">
        <v>36</v>
      </c>
      <c r="F57" s="32">
        <f>SUM(F56)</f>
        <v>9663.346000000001</v>
      </c>
      <c r="J57" s="20"/>
      <c r="K57" s="20"/>
      <c r="L57" s="31" t="s">
        <v>70</v>
      </c>
      <c r="M57" s="34">
        <f>SUM(M39:M56)</f>
        <v>0</v>
      </c>
    </row>
    <row r="58" spans="1:13" ht="12.75">
      <c r="A58" s="50" t="s">
        <v>93</v>
      </c>
      <c r="B58" s="51"/>
      <c r="C58" s="51"/>
      <c r="D58" s="52">
        <v>0</v>
      </c>
      <c r="E58" s="51"/>
      <c r="F58" s="53">
        <f>D58*E7</f>
        <v>0</v>
      </c>
      <c r="J58" s="46"/>
      <c r="K58" s="46"/>
      <c r="L58" s="47"/>
      <c r="M58" s="48"/>
    </row>
    <row r="59" spans="1:6" ht="12.75">
      <c r="A59" s="1" t="s">
        <v>37</v>
      </c>
      <c r="B59" s="1"/>
      <c r="F59" s="32">
        <f>F28+F36+F47+F53+F57+F58</f>
        <v>42874.43658021734</v>
      </c>
    </row>
    <row r="60" spans="1:6" ht="12.75">
      <c r="A60" s="1" t="s">
        <v>91</v>
      </c>
      <c r="B60" s="36"/>
      <c r="C60" s="36">
        <v>0.058</v>
      </c>
      <c r="D60" s="1"/>
      <c r="E60" s="1"/>
      <c r="F60" s="32">
        <f>F59*5.8%</f>
        <v>2486.7173216526057</v>
      </c>
    </row>
    <row r="61" spans="1:6" ht="15">
      <c r="A61" s="12" t="s">
        <v>39</v>
      </c>
      <c r="B61" s="12"/>
      <c r="C61" s="12"/>
      <c r="D61" s="12"/>
      <c r="E61" s="12"/>
      <c r="F61" s="44">
        <f>F59+F60</f>
        <v>45361.15390186995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97</v>
      </c>
    </row>
    <row r="63" spans="1:6" ht="12.75">
      <c r="A63" s="13"/>
      <c r="B63" s="39">
        <v>41760</v>
      </c>
      <c r="C63" s="40">
        <v>23183</v>
      </c>
      <c r="D63" s="42">
        <f>F20</f>
        <v>47190.5</v>
      </c>
      <c r="E63" s="42">
        <f>F61</f>
        <v>45361.15390186995</v>
      </c>
      <c r="F63" s="43">
        <f>C63+D63-E63</f>
        <v>25012.346098130052</v>
      </c>
    </row>
    <row r="68" ht="12.75">
      <c r="I68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2011-12-16T11:24:07Z</cp:lastPrinted>
  <dcterms:created xsi:type="dcterms:W3CDTF">2008-08-18T07:30:19Z</dcterms:created>
  <dcterms:modified xsi:type="dcterms:W3CDTF">2014-08-21T16:25:18Z</dcterms:modified>
  <cp:category/>
  <cp:version/>
  <cp:contentType/>
  <cp:contentStatus/>
</cp:coreProperties>
</file>