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<sst xmlns="http://schemas.openxmlformats.org/spreadsheetml/2006/main" count="131" uniqueCount="106">
  <si>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</si>
  <si>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</si>
  <si>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</si>
  <si>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</si>
  <si>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</si>
  <si>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</si>
  <si>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</si>
  <si>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</si>
  <si>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</si>
  <si>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</si>
  <si>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</si>
  <si>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</si>
  <si>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</si>
  <si>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</si>
  <si>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</si>
  <si>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</si>
  <si>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</si>
  <si>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</si>
  <si>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</si>
  <si>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</si>
  <si>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</si>
  <si>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</si>
  <si>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</si>
  <si>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</si>
  <si>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</si>
  <si>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</si>
  <si>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</si>
  <si>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</si>
  <si>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</si>
  <si>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</si>
  <si>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</si>
  <si>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</si>
  <si>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</si>
  <si>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</si>
  <si>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</si>
  <si>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</si>
  <si>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</si>
  <si>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</si>
  <si>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</si>
  <si>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</si>
  <si>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</si>
  <si>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</si>
  <si>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</si>
  <si>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</si>
  <si>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</si>
  <si>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</si>
  <si>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</si>
  <si>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</si>
  <si>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</si>
  <si>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</si>
  <si>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</si>
  <si>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</si>
  <si>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</si>
  <si>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</si>
  <si>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</si>
  <si>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</si>
  <si>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</si>
  <si>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</si>
  <si>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</si>
  <si>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</si>
  <si>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</si>
  <si>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</si>
  <si>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</si>
  <si>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</si>
  <si>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</si>
  <si>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</si>
  <si>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</si>
  <si>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</si>
  <si>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</si>
  <si>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</si>
  <si>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</si>
  <si>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</si>
  <si>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</si>
  <si>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</si>
  <si>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</si>
  <si>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</si>
  <si>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</si>
  <si>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</si>
  <si>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</si>
  <si>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</si>
  <si>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</si>
  <si>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</si>
  <si>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</si>
  <si>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</si>
  <si>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</si>
  <si>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</si>
  <si>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</si>
  <si>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</si>
  <si>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(прочистка по акту)</t>
  </si>
  <si>
    <t>Лампа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</si>
  <si>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</si>
  <si>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</si>
  <si>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</si>
  <si>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</si>
  <si>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</si>
  <si>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</si>
  <si>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</si>
  <si>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ост.на 01.03</t>
  </si>
  <si>
    <t>февраль</t>
  </si>
  <si>
    <t xml:space="preserve">                    за  февраль  2014 г.</t>
  </si>
  <si>
    <t>Прочистка канализации п-д2</t>
  </si>
  <si>
    <t>Установка хомута (1шт) кв.5</t>
  </si>
  <si>
    <t>Хомут</t>
  </si>
  <si>
    <t>1шт</t>
  </si>
  <si>
    <t>Смена ламп (3шт) т.п.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</si>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</sst>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82</v>
      </c>
      <c r="C3" s="8" t="s">
        <v>98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1.5</v>
      </c>
      <c r="M6" s="35">
        <f>L6*114.3*1.202</f>
        <v>206.08289999999997</v>
      </c>
    </row>
    <row r="7" spans="1:13" ht="12.75">
      <c r="A7" t="s">
        <v>2</v>
      </c>
      <c r="E7">
        <v>2665.9</v>
      </c>
      <c r="F7" t="s">
        <v>72</v>
      </c>
      <c r="J7" s="14">
        <v>2</v>
      </c>
      <c r="K7" s="14" t="s">
        <v>48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679.8</v>
      </c>
      <c r="F8" t="s">
        <v>72</v>
      </c>
      <c r="J8" s="15"/>
      <c r="K8" s="15" t="s">
        <v>49</v>
      </c>
      <c r="L8" s="21">
        <v>2</v>
      </c>
      <c r="M8" s="35">
        <f t="shared" si="0"/>
        <v>274.7772</v>
      </c>
    </row>
    <row r="9" spans="1:13" ht="12.75">
      <c r="A9" t="s">
        <v>4</v>
      </c>
      <c r="J9" s="16"/>
      <c r="K9" s="16" t="s">
        <v>50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264</v>
      </c>
      <c r="F10" t="s">
        <v>72</v>
      </c>
      <c r="J10" s="15">
        <v>3</v>
      </c>
      <c r="K10" s="24" t="s">
        <v>51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72</v>
      </c>
      <c r="J11" s="16"/>
      <c r="K11" s="18" t="s">
        <v>54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271</v>
      </c>
      <c r="F12" t="s">
        <v>72</v>
      </c>
      <c r="J12" s="14">
        <v>4</v>
      </c>
      <c r="K12" s="17" t="s">
        <v>52</v>
      </c>
      <c r="L12" s="22"/>
      <c r="M12" s="35">
        <f t="shared" si="0"/>
        <v>0</v>
      </c>
    </row>
    <row r="13" spans="10:13" ht="12.75">
      <c r="J13" s="16"/>
      <c r="K13" s="18" t="s">
        <v>53</v>
      </c>
      <c r="L13" s="23">
        <v>4</v>
      </c>
      <c r="M13" s="35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56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57</v>
      </c>
      <c r="K16" s="26" t="s">
        <v>58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28976.83</v>
      </c>
      <c r="J17" s="15" t="s">
        <v>59</v>
      </c>
      <c r="K17" s="26" t="s">
        <v>60</v>
      </c>
      <c r="L17" s="21">
        <v>3</v>
      </c>
      <c r="M17" s="35">
        <f t="shared" si="0"/>
        <v>412.16579999999993</v>
      </c>
    </row>
    <row r="18" spans="2:13" ht="12.75">
      <c r="B18" t="s">
        <v>11</v>
      </c>
      <c r="F18" s="9">
        <f>F17/F16</f>
        <v>0.9651077705003756</v>
      </c>
      <c r="J18" s="16" t="s">
        <v>61</v>
      </c>
      <c r="K18" s="18" t="s">
        <v>62</v>
      </c>
      <c r="L18" s="23">
        <v>2.42</v>
      </c>
      <c r="M18" s="35">
        <f t="shared" si="0"/>
        <v>332.480412</v>
      </c>
    </row>
    <row r="19" spans="1:13" ht="12.75">
      <c r="A19" t="s">
        <v>95</v>
      </c>
      <c r="F19" s="5">
        <v>1146.46</v>
      </c>
      <c r="J19" s="20"/>
      <c r="K19" s="27" t="s">
        <v>63</v>
      </c>
      <c r="L19" s="28">
        <f>SUM(L6:L18)</f>
        <v>12.92</v>
      </c>
      <c r="M19" s="34">
        <f>SUM(M6:M18)</f>
        <v>1775.060712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30123.29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45">
        <v>1</v>
      </c>
      <c r="K23" s="46" t="s">
        <v>100</v>
      </c>
      <c r="L23" s="23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44">
        <v>2</v>
      </c>
      <c r="K24" s="20" t="s">
        <v>101</v>
      </c>
      <c r="L24" s="35">
        <v>0.5</v>
      </c>
      <c r="M24" s="33">
        <f aca="true" t="shared" si="1" ref="M24:M33">L24*114.3*1.202*1.15</f>
        <v>78.99844499999999</v>
      </c>
    </row>
    <row r="25" spans="1:13" ht="12.75">
      <c r="A25" t="s">
        <v>15</v>
      </c>
      <c r="D25" t="s">
        <v>81</v>
      </c>
      <c r="F25" s="11">
        <v>2312.65</v>
      </c>
      <c r="J25" s="44">
        <v>3</v>
      </c>
      <c r="K25" s="20" t="s">
        <v>104</v>
      </c>
      <c r="L25" s="35">
        <v>0.21</v>
      </c>
      <c r="M25" s="33">
        <f t="shared" si="1"/>
        <v>33.1793469</v>
      </c>
    </row>
    <row r="26" spans="1:13" ht="12.75">
      <c r="A26" s="6" t="s">
        <v>18</v>
      </c>
      <c r="D26" s="6"/>
      <c r="E26" s="50"/>
      <c r="F26" s="51">
        <v>0</v>
      </c>
      <c r="J26" s="44">
        <v>4</v>
      </c>
      <c r="K26" s="20"/>
      <c r="L26" s="35"/>
      <c r="M26" s="33">
        <f t="shared" si="1"/>
        <v>0</v>
      </c>
    </row>
    <row r="27" spans="1:13" ht="12.75">
      <c r="A27" s="6" t="s">
        <v>91</v>
      </c>
      <c r="F27" s="5">
        <v>0</v>
      </c>
      <c r="J27" s="44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44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7</v>
      </c>
      <c r="K29" s="20"/>
      <c r="L29" s="3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2879.1720000000005</v>
      </c>
      <c r="J30" s="44">
        <v>8</v>
      </c>
      <c r="K30" s="20"/>
      <c r="L30" s="35"/>
      <c r="M30" s="33">
        <f t="shared" si="1"/>
        <v>0</v>
      </c>
    </row>
    <row r="31" spans="1:13" ht="12.75">
      <c r="A31" t="s">
        <v>84</v>
      </c>
      <c r="J31" s="44">
        <v>9</v>
      </c>
      <c r="K31" s="20"/>
      <c r="L31" s="35"/>
      <c r="M31" s="33">
        <f t="shared" si="1"/>
        <v>0</v>
      </c>
    </row>
    <row r="32" spans="2:13" ht="12.75">
      <c r="B32">
        <f>F32/D32</f>
        <v>650</v>
      </c>
      <c r="C32" t="s">
        <v>20</v>
      </c>
      <c r="D32" s="5">
        <v>3.31</v>
      </c>
      <c r="F32" s="5">
        <v>2151.5</v>
      </c>
      <c r="J32" s="44">
        <v>10</v>
      </c>
      <c r="K32" s="20"/>
      <c r="L32" s="35"/>
      <c r="M32" s="33">
        <f t="shared" si="1"/>
        <v>0</v>
      </c>
    </row>
    <row r="33" spans="1:13" ht="12.75">
      <c r="A33" t="s">
        <v>85</v>
      </c>
      <c r="B33">
        <v>1246</v>
      </c>
      <c r="C33" t="s">
        <v>16</v>
      </c>
      <c r="D33" s="5">
        <v>0</v>
      </c>
      <c r="E33" t="s">
        <v>17</v>
      </c>
      <c r="F33" s="5">
        <f>B33*D33</f>
        <v>0</v>
      </c>
      <c r="J33" s="44">
        <v>11</v>
      </c>
      <c r="K33" s="20"/>
      <c r="L33" s="35"/>
      <c r="M33" s="33">
        <f t="shared" si="1"/>
        <v>0</v>
      </c>
    </row>
    <row r="34" spans="1:13" ht="12.75">
      <c r="A34" t="s">
        <v>86</v>
      </c>
      <c r="B34">
        <v>60</v>
      </c>
      <c r="C34" t="s">
        <v>87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34">
        <f>SUM(L23:L33)</f>
        <v>10.370000000000001</v>
      </c>
      <c r="M34" s="34">
        <f>SUM(M23:M33)</f>
        <v>1638.4277492999995</v>
      </c>
    </row>
    <row r="35" spans="3:11" ht="12.75">
      <c r="C35" t="s">
        <v>88</v>
      </c>
      <c r="D35" s="5"/>
      <c r="F35" s="11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5030.6720000000005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150876</v>
      </c>
      <c r="D38">
        <v>219171.6</v>
      </c>
      <c r="E38">
        <v>2665.9</v>
      </c>
      <c r="F38" s="36">
        <f>C38/D38*E38</f>
        <v>1835.1845239072948</v>
      </c>
      <c r="J38" s="20">
        <v>1</v>
      </c>
      <c r="K38" s="20" t="s">
        <v>102</v>
      </c>
      <c r="L38" s="25" t="s">
        <v>103</v>
      </c>
      <c r="M38" s="25">
        <v>26</v>
      </c>
    </row>
    <row r="39" spans="1:13" ht="12.75">
      <c r="A39" t="s">
        <v>24</v>
      </c>
      <c r="C39">
        <v>145893</v>
      </c>
      <c r="D39">
        <v>219171.6</v>
      </c>
      <c r="E39">
        <v>2665.9</v>
      </c>
      <c r="F39" s="36">
        <f>C39/D39*E39</f>
        <v>1774.5736614597877</v>
      </c>
      <c r="J39" s="20">
        <v>2</v>
      </c>
      <c r="K39" s="20" t="s">
        <v>89</v>
      </c>
      <c r="L39" s="25" t="s">
        <v>105</v>
      </c>
      <c r="M39" s="25">
        <v>22.92</v>
      </c>
    </row>
    <row r="40" spans="1:13" ht="12.75">
      <c r="A40" t="s">
        <v>25</v>
      </c>
      <c r="F40" s="11">
        <f>M34</f>
        <v>1638.4277492999995</v>
      </c>
      <c r="J40" s="20">
        <v>3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48.92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2665.9</v>
      </c>
      <c r="C45" t="s">
        <v>16</v>
      </c>
      <c r="D45" s="11">
        <v>0.27</v>
      </c>
      <c r="E45" t="s">
        <v>17</v>
      </c>
      <c r="F45" s="11">
        <f>B45*D45</f>
        <v>719.7930000000001</v>
      </c>
      <c r="J45" s="20">
        <v>8</v>
      </c>
      <c r="K45" s="20"/>
      <c r="L45" s="25"/>
      <c r="M45" s="25"/>
    </row>
    <row r="46" spans="1:13" ht="12.75">
      <c r="A46" s="53" t="s">
        <v>96</v>
      </c>
      <c r="B46" s="53"/>
      <c r="C46" s="53"/>
      <c r="D46" s="56"/>
      <c r="E46" s="53"/>
      <c r="F46" s="56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6016.898934667082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2665.9</v>
      </c>
      <c r="C49" t="s">
        <v>72</v>
      </c>
      <c r="D49" s="5">
        <v>0.13</v>
      </c>
      <c r="E49" t="s">
        <v>17</v>
      </c>
      <c r="F49" s="11">
        <f>B49*D49</f>
        <v>346.567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/>
      <c r="K50" s="20"/>
      <c r="L50" s="31" t="s">
        <v>70</v>
      </c>
      <c r="M50" s="34">
        <f>SUM(M38:M49)</f>
        <v>48.92</v>
      </c>
    </row>
    <row r="51" spans="1:6" ht="12.75">
      <c r="A51" s="7" t="s">
        <v>80</v>
      </c>
      <c r="F51" s="5"/>
    </row>
    <row r="52" spans="2:6" ht="12.75">
      <c r="B52">
        <v>2665.9</v>
      </c>
      <c r="C52" t="s">
        <v>16</v>
      </c>
      <c r="D52" s="11">
        <v>0.54</v>
      </c>
      <c r="E52" t="s">
        <v>17</v>
      </c>
      <c r="F52" s="11">
        <f>B52*D52</f>
        <v>1439.5860000000002</v>
      </c>
    </row>
    <row r="53" spans="1:6" ht="12.75">
      <c r="A53" s="4" t="s">
        <v>33</v>
      </c>
      <c r="F53" s="32">
        <f>F49+F52</f>
        <v>1786.1530000000002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2665.9</v>
      </c>
      <c r="C56" t="s">
        <v>16</v>
      </c>
      <c r="D56" s="11">
        <v>2.57</v>
      </c>
      <c r="E56" t="s">
        <v>17</v>
      </c>
      <c r="F56" s="11">
        <f>B56*D56</f>
        <v>6851.362999999999</v>
      </c>
      <c r="G56" s="7"/>
      <c r="H56" s="7"/>
    </row>
    <row r="57" spans="1:8" ht="12.75">
      <c r="A57" s="4" t="s">
        <v>36</v>
      </c>
      <c r="F57" s="32">
        <f>SUM(F56)</f>
        <v>6851.362999999999</v>
      </c>
      <c r="G57" s="7"/>
      <c r="H57" s="7"/>
    </row>
    <row r="58" spans="1:6" ht="12.75">
      <c r="A58" s="52" t="s">
        <v>93</v>
      </c>
      <c r="B58" s="53"/>
      <c r="C58" s="53"/>
      <c r="D58" s="54">
        <v>0</v>
      </c>
      <c r="E58" s="53"/>
      <c r="F58" s="55">
        <f>D58*E7</f>
        <v>0</v>
      </c>
    </row>
    <row r="59" spans="1:6" ht="12.75">
      <c r="A59" s="1" t="s">
        <v>37</v>
      </c>
      <c r="B59" s="1"/>
      <c r="F59" s="32">
        <f>F28+F36+F47+F53+F57+F58</f>
        <v>21997.736934667082</v>
      </c>
    </row>
    <row r="60" spans="1:6" ht="12.75">
      <c r="A60" s="1" t="s">
        <v>90</v>
      </c>
      <c r="B60" s="38"/>
      <c r="C60" s="38">
        <v>0.058</v>
      </c>
      <c r="D60" s="1"/>
      <c r="E60" s="1"/>
      <c r="F60" s="32">
        <f>F59*5.8%</f>
        <v>1275.8687422106907</v>
      </c>
    </row>
    <row r="61" spans="1:6" ht="15">
      <c r="A61" s="12" t="s">
        <v>39</v>
      </c>
      <c r="B61" s="12"/>
      <c r="C61" s="12"/>
      <c r="D61" s="12"/>
      <c r="E61" s="12"/>
      <c r="F61" s="37">
        <f>F59+F60</f>
        <v>23273.605676877774</v>
      </c>
    </row>
    <row r="62" spans="2:6" ht="12.75">
      <c r="B62" s="39" t="s">
        <v>75</v>
      </c>
      <c r="C62" s="40" t="s">
        <v>76</v>
      </c>
      <c r="D62" s="22" t="s">
        <v>77</v>
      </c>
      <c r="E62" s="22" t="s">
        <v>78</v>
      </c>
      <c r="F62" s="43" t="s">
        <v>97</v>
      </c>
    </row>
    <row r="63" spans="1:7" ht="12.75">
      <c r="A63" s="13"/>
      <c r="B63" s="41">
        <v>41671</v>
      </c>
      <c r="C63" s="42">
        <v>115278</v>
      </c>
      <c r="D63" s="47">
        <f>F20</f>
        <v>30123.29</v>
      </c>
      <c r="E63" s="47">
        <f>F61</f>
        <v>23273.605676877774</v>
      </c>
      <c r="F63" s="48">
        <f>C63+D63-E63</f>
        <v>122127.68432312223</v>
      </c>
      <c r="G63" s="49"/>
    </row>
    <row r="64" spans="1:6" ht="12.75">
      <c r="A64" s="49"/>
      <c r="B64" s="49"/>
      <c r="C64" s="49"/>
      <c r="D64" s="49"/>
      <c r="E64" s="49"/>
      <c r="F64" s="49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2011-12-16T12:08:54Z</cp:lastPrinted>
  <dcterms:created xsi:type="dcterms:W3CDTF">2008-08-18T07:30:19Z</dcterms:created>
  <dcterms:modified xsi:type="dcterms:W3CDTF">2014-04-25T09:01:15Z</dcterms:modified>
  <cp:category/>
  <cp:version/>
  <cp:contentType/>
  <cp:contentStatus/>
</cp:coreProperties>
</file>