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<sst xmlns="http://schemas.openxmlformats.org/spreadsheetml/2006/main" count="122" uniqueCount="97">
  <si>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</si>
  <si>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</si>
  <si>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</si>
  <si>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</si>
  <si>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</si>
  <si>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</si>
  <si>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</si>
  <si>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</si>
  <si>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</si>
  <si>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</si>
  <si>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</si>
  <si>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</si>
  <si>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</si>
  <si>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</si>
  <si>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</si>
  <si>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</si>
  <si>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</si>
  <si>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</si>
  <si>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</si>
  <si>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</si>
  <si>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</si>
  <si>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</si>
  <si>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</si>
  <si>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</si>
  <si>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</si>
  <si>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</si>
  <si>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</si>
  <si>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</si>
  <si>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</si>
  <si>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</si>
  <si>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</si>
  <si>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</si>
  <si>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</si>
  <si>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</si>
  <si>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</si>
  <si>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</si>
  <si>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</si>
  <si>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</si>
  <si>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</si>
  <si>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</si>
  <si>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</si>
  <si>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</si>
  <si>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</si>
  <si>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</si>
  <si>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</si>
  <si>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</si>
  <si>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</si>
  <si>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</si>
  <si>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</si>
  <si>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</si>
  <si>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</si>
  <si>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</si>
  <si>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</si>
  <si>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</si>
  <si>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</si>
  <si>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</si>
  <si>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</si>
  <si>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</si>
  <si>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</si>
  <si>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</si>
  <si>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</si>
  <si>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</si>
  <si>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</si>
  <si>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</si>
  <si>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</si>
  <si>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</si>
  <si>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</si>
  <si>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</si>
  <si>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</si>
  <si>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</si>
  <si>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</si>
  <si>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</si>
  <si>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</si>
  <si>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11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</si>
  <si>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</si>
  <si>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</si>
  <si>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</si>
  <si>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</si>
  <si>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</si>
  <si>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</si>
  <si>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0,2 ставки</t>
  </si>
  <si>
    <t xml:space="preserve">        за</t>
  </si>
  <si>
    <t>1) Вывоз и захоронение ТБО</t>
  </si>
  <si>
    <t>2) Дежурное освещение</t>
  </si>
  <si>
    <t>3) Дератизация</t>
  </si>
  <si>
    <t>4) ВДПО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</si>
  <si>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</si>
  <si>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</si>
  <si>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</si>
  <si>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</si>
  <si>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</si>
  <si>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</si>
  <si>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</si>
  <si>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</si>
  <si>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ост.на 01.04</t>
  </si>
  <si>
    <t>март</t>
  </si>
  <si>
    <t xml:space="preserve">                    за  март 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</si>
</sst>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31">
      <selection activeCell="D55" sqref="D5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72</v>
      </c>
      <c r="C2" s="1"/>
      <c r="D2" s="1" t="s">
        <v>73</v>
      </c>
      <c r="K2" t="s">
        <v>96</v>
      </c>
    </row>
    <row r="3" spans="2:13" ht="12.75">
      <c r="B3" s="1" t="s">
        <v>81</v>
      </c>
      <c r="C3" s="8" t="s">
        <v>95</v>
      </c>
      <c r="D3" s="8" t="s">
        <v>93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91</v>
      </c>
      <c r="L6" s="25">
        <v>0</v>
      </c>
      <c r="M6" s="47">
        <f>L6*114.3*1.202</f>
        <v>0</v>
      </c>
    </row>
    <row r="7" spans="1:13" ht="12.75">
      <c r="A7" t="s">
        <v>2</v>
      </c>
      <c r="E7">
        <v>573.6</v>
      </c>
      <c r="F7" t="s">
        <v>71</v>
      </c>
      <c r="J7" s="14">
        <v>2</v>
      </c>
      <c r="K7" s="14" t="s">
        <v>48</v>
      </c>
      <c r="L7" s="14"/>
      <c r="M7" s="47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71</v>
      </c>
      <c r="J8" s="15"/>
      <c r="K8" s="15" t="s">
        <v>49</v>
      </c>
      <c r="L8" s="21">
        <v>1.88</v>
      </c>
      <c r="M8" s="47">
        <f t="shared" si="0"/>
        <v>258.29056799999995</v>
      </c>
    </row>
    <row r="9" spans="1:13" ht="12.75">
      <c r="A9" t="s">
        <v>4</v>
      </c>
      <c r="J9" s="16"/>
      <c r="K9" s="16" t="s">
        <v>50</v>
      </c>
      <c r="L9" s="23">
        <v>0</v>
      </c>
      <c r="M9" s="47">
        <f t="shared" si="0"/>
        <v>0</v>
      </c>
    </row>
    <row r="10" spans="1:13" ht="12.75">
      <c r="A10" t="s">
        <v>5</v>
      </c>
      <c r="E10">
        <v>417</v>
      </c>
      <c r="F10" t="s">
        <v>71</v>
      </c>
      <c r="J10" s="15">
        <v>3</v>
      </c>
      <c r="K10" s="24" t="s">
        <v>51</v>
      </c>
      <c r="L10" s="21"/>
      <c r="M10" s="47">
        <f t="shared" si="0"/>
        <v>0</v>
      </c>
    </row>
    <row r="11" spans="1:13" ht="12.75">
      <c r="A11" t="s">
        <v>6</v>
      </c>
      <c r="E11">
        <v>2733</v>
      </c>
      <c r="F11" t="s">
        <v>71</v>
      </c>
      <c r="J11" s="16"/>
      <c r="K11" s="18" t="s">
        <v>54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0</v>
      </c>
      <c r="F12" t="s">
        <v>71</v>
      </c>
      <c r="J12" s="14">
        <v>4</v>
      </c>
      <c r="K12" s="17" t="s">
        <v>52</v>
      </c>
      <c r="L12" s="22"/>
      <c r="M12" s="47">
        <f t="shared" si="0"/>
        <v>0</v>
      </c>
    </row>
    <row r="13" spans="10:13" ht="12.75">
      <c r="J13" s="16"/>
      <c r="K13" s="18" t="s">
        <v>53</v>
      </c>
      <c r="L13" s="23">
        <v>1</v>
      </c>
      <c r="M13" s="47">
        <f t="shared" si="0"/>
        <v>137.3886</v>
      </c>
    </row>
    <row r="14" spans="2:13" ht="12.75">
      <c r="B14" s="1" t="s">
        <v>8</v>
      </c>
      <c r="C14" s="1"/>
      <c r="J14" s="20">
        <v>5</v>
      </c>
      <c r="K14" s="19" t="s">
        <v>55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56</v>
      </c>
      <c r="L15" s="22"/>
      <c r="M15" s="47">
        <f t="shared" si="0"/>
        <v>0</v>
      </c>
    </row>
    <row r="16" spans="1:13" ht="12.75">
      <c r="A16" s="2" t="s">
        <v>9</v>
      </c>
      <c r="F16" s="11">
        <v>5534.2</v>
      </c>
      <c r="J16" s="15" t="s">
        <v>57</v>
      </c>
      <c r="K16" s="26" t="s">
        <v>58</v>
      </c>
      <c r="L16" s="21">
        <v>0</v>
      </c>
      <c r="M16" s="47">
        <f t="shared" si="0"/>
        <v>0</v>
      </c>
    </row>
    <row r="17" spans="1:13" ht="12.75">
      <c r="A17" t="s">
        <v>10</v>
      </c>
      <c r="F17" s="5">
        <v>4049.69</v>
      </c>
      <c r="J17" s="15" t="s">
        <v>59</v>
      </c>
      <c r="K17" s="26" t="s">
        <v>60</v>
      </c>
      <c r="L17" s="21">
        <v>0</v>
      </c>
      <c r="M17" s="47">
        <f t="shared" si="0"/>
        <v>0</v>
      </c>
    </row>
    <row r="18" spans="2:13" ht="12.75">
      <c r="B18" t="s">
        <v>11</v>
      </c>
      <c r="F18" s="9">
        <f>F17/F16</f>
        <v>0.7317570741931987</v>
      </c>
      <c r="J18" s="16" t="s">
        <v>61</v>
      </c>
      <c r="K18" s="18" t="s">
        <v>62</v>
      </c>
      <c r="L18" s="23">
        <v>0</v>
      </c>
      <c r="M18" s="47">
        <f t="shared" si="0"/>
        <v>0</v>
      </c>
    </row>
    <row r="19" spans="1:13" ht="12.75">
      <c r="A19" t="s">
        <v>12</v>
      </c>
      <c r="F19" s="5">
        <v>0</v>
      </c>
      <c r="J19" s="20"/>
      <c r="K19" s="27" t="s">
        <v>63</v>
      </c>
      <c r="L19" s="28">
        <f>SUM(L6:L18)</f>
        <v>2.88</v>
      </c>
      <c r="M19" s="34">
        <f>SUM(M6:M18)</f>
        <v>395.67916799999995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4049.69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14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0">
        <v>1</v>
      </c>
      <c r="K23" s="20"/>
      <c r="L23" s="25"/>
      <c r="M23" s="33">
        <f>L23*114.3*1.202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0"/>
      <c r="K24" s="30" t="s">
        <v>63</v>
      </c>
      <c r="L24" s="28">
        <f>SUM(L23:L23)</f>
        <v>0</v>
      </c>
      <c r="M24" s="34">
        <f>SUM(M23:M23)</f>
        <v>0</v>
      </c>
    </row>
    <row r="25" spans="1:11" ht="12.75">
      <c r="A25" t="s">
        <v>16</v>
      </c>
      <c r="D25" t="s">
        <v>80</v>
      </c>
      <c r="F25" s="11">
        <v>1156.32</v>
      </c>
      <c r="K25" s="1" t="s">
        <v>67</v>
      </c>
    </row>
    <row r="26" spans="1:13" ht="12.75">
      <c r="A26" s="6" t="s">
        <v>19</v>
      </c>
      <c r="J26" s="22" t="s">
        <v>40</v>
      </c>
      <c r="K26" s="22"/>
      <c r="L26" s="22" t="s">
        <v>68</v>
      </c>
      <c r="M26" s="22" t="s">
        <v>46</v>
      </c>
    </row>
    <row r="27" spans="1:13" ht="12.75">
      <c r="A27" s="6" t="s">
        <v>90</v>
      </c>
      <c r="F27" s="5">
        <v>0</v>
      </c>
      <c r="J27" s="23" t="s">
        <v>41</v>
      </c>
      <c r="K27" s="23" t="s">
        <v>42</v>
      </c>
      <c r="L27" s="23"/>
      <c r="M27" s="23" t="s">
        <v>69</v>
      </c>
    </row>
    <row r="28" spans="1:13" ht="12.75">
      <c r="A28" s="4" t="s">
        <v>38</v>
      </c>
      <c r="F28" s="32">
        <f>F25+F26+F27</f>
        <v>1156.32</v>
      </c>
      <c r="J28" s="20">
        <v>1</v>
      </c>
      <c r="K28" s="20"/>
      <c r="L28" s="25"/>
      <c r="M28" s="25"/>
    </row>
    <row r="29" spans="1:13" ht="12.75">
      <c r="A29" s="4" t="s">
        <v>20</v>
      </c>
      <c r="J29" s="20"/>
      <c r="K29" s="20"/>
      <c r="L29" s="31" t="s">
        <v>70</v>
      </c>
      <c r="M29" s="34">
        <f>SUM(M28:M28)</f>
        <v>0</v>
      </c>
    </row>
    <row r="30" spans="1:6" ht="12.75">
      <c r="A30" t="s">
        <v>82</v>
      </c>
      <c r="D30" s="5">
        <v>1.08</v>
      </c>
      <c r="E30" t="s">
        <v>18</v>
      </c>
      <c r="F30" s="11">
        <f>E7*D30</f>
        <v>619.488</v>
      </c>
    </row>
    <row r="31" ht="12.75">
      <c r="A31" t="s">
        <v>83</v>
      </c>
    </row>
    <row r="32" spans="2:6" ht="12.75">
      <c r="B32">
        <f>F32/D32</f>
        <v>0</v>
      </c>
      <c r="C32" t="s">
        <v>21</v>
      </c>
      <c r="D32" s="5">
        <v>3.31</v>
      </c>
      <c r="E32" t="s">
        <v>18</v>
      </c>
      <c r="F32" s="5">
        <v>0</v>
      </c>
    </row>
    <row r="33" spans="1:6" ht="12.75">
      <c r="A33" t="s">
        <v>84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85</v>
      </c>
      <c r="F34" s="5">
        <v>0</v>
      </c>
    </row>
    <row r="35" spans="1:6" ht="12.75">
      <c r="A35" s="4" t="s">
        <v>22</v>
      </c>
      <c r="B35" s="10"/>
      <c r="C35" s="10"/>
      <c r="F35" s="32">
        <f>SUM(F30:F34)</f>
        <v>619.488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166307</v>
      </c>
      <c r="D37">
        <v>218869.7</v>
      </c>
      <c r="E37">
        <v>573.6</v>
      </c>
      <c r="F37" s="35">
        <f>C37/D37*E37</f>
        <v>435.8469683103691</v>
      </c>
    </row>
    <row r="38" spans="1:6" ht="12.75">
      <c r="A38" t="s">
        <v>25</v>
      </c>
      <c r="C38">
        <v>151138</v>
      </c>
      <c r="D38">
        <v>218869.7</v>
      </c>
      <c r="E38">
        <v>573.6</v>
      </c>
      <c r="F38" s="35">
        <f>C38/D38*E38</f>
        <v>396.09300328003377</v>
      </c>
    </row>
    <row r="39" spans="1:6" ht="12.75">
      <c r="A39" t="s">
        <v>26</v>
      </c>
      <c r="F39" s="11">
        <f>M24</f>
        <v>0</v>
      </c>
    </row>
    <row r="40" spans="1:6" ht="12.75">
      <c r="A40" t="s">
        <v>79</v>
      </c>
      <c r="F40" s="5">
        <v>0</v>
      </c>
    </row>
    <row r="41" spans="1:6" ht="12.75">
      <c r="A41" t="s">
        <v>27</v>
      </c>
      <c r="F41" s="11">
        <f>M29</f>
        <v>0</v>
      </c>
    </row>
    <row r="42" spans="1:6" ht="12.75">
      <c r="A42" t="s">
        <v>28</v>
      </c>
      <c r="F42" s="5"/>
    </row>
    <row r="43" spans="1:6" ht="12.75">
      <c r="A43" t="s">
        <v>29</v>
      </c>
      <c r="F43" s="5"/>
    </row>
    <row r="44" spans="2:6" ht="12.75">
      <c r="B44">
        <v>573.6</v>
      </c>
      <c r="C44" t="s">
        <v>17</v>
      </c>
      <c r="D44" s="11">
        <v>0.35</v>
      </c>
      <c r="E44" t="s">
        <v>18</v>
      </c>
      <c r="F44" s="11">
        <f>B44*D44</f>
        <v>200.76</v>
      </c>
    </row>
    <row r="45" spans="1:6" ht="12.75">
      <c r="A45" s="45" t="s">
        <v>88</v>
      </c>
      <c r="B45" s="45"/>
      <c r="C45" s="45"/>
      <c r="D45" s="46"/>
      <c r="E45" s="45"/>
      <c r="F45" s="46">
        <v>0</v>
      </c>
    </row>
    <row r="46" spans="1:6" ht="12.75">
      <c r="A46" s="4" t="s">
        <v>30</v>
      </c>
      <c r="B46" s="10"/>
      <c r="C46" s="10"/>
      <c r="F46" s="32">
        <f>SUM(F37:F45)</f>
        <v>1032.6999715904028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573.6</v>
      </c>
      <c r="C48" t="s">
        <v>71</v>
      </c>
      <c r="D48" s="5">
        <v>0.22</v>
      </c>
      <c r="E48" t="s">
        <v>18</v>
      </c>
      <c r="F48" s="11">
        <f>B48*D48</f>
        <v>126.19200000000001</v>
      </c>
    </row>
    <row r="49" spans="1:6" ht="12.75">
      <c r="A49" t="s">
        <v>33</v>
      </c>
      <c r="F49" s="5"/>
    </row>
    <row r="50" spans="1:6" ht="12.75">
      <c r="A50" s="7" t="s">
        <v>86</v>
      </c>
      <c r="F50" s="5"/>
    </row>
    <row r="51" spans="2:6" ht="12.75">
      <c r="B51">
        <v>573.6</v>
      </c>
      <c r="C51" t="s">
        <v>17</v>
      </c>
      <c r="D51" s="11">
        <v>0.67</v>
      </c>
      <c r="E51" t="s">
        <v>18</v>
      </c>
      <c r="F51" s="11">
        <f>B51*D51</f>
        <v>384.312</v>
      </c>
    </row>
    <row r="52" spans="1:6" ht="12.75">
      <c r="A52" s="4" t="s">
        <v>34</v>
      </c>
      <c r="F52" s="32">
        <f>F48+F51</f>
        <v>510.504</v>
      </c>
    </row>
    <row r="53" ht="12.75">
      <c r="A53" s="4" t="s">
        <v>35</v>
      </c>
    </row>
    <row r="54" spans="1:6" ht="12.75">
      <c r="A54" s="7" t="s">
        <v>87</v>
      </c>
      <c r="B54" s="7"/>
      <c r="C54" s="7"/>
      <c r="D54" s="7"/>
      <c r="E54" s="7"/>
      <c r="F54" s="7"/>
    </row>
    <row r="55" spans="2:6" ht="12.75">
      <c r="B55">
        <v>573.6</v>
      </c>
      <c r="C55" t="s">
        <v>17</v>
      </c>
      <c r="D55" s="11">
        <v>2.36</v>
      </c>
      <c r="E55" t="s">
        <v>18</v>
      </c>
      <c r="F55" s="11">
        <f>B55*D55</f>
        <v>1353.696</v>
      </c>
    </row>
    <row r="56" spans="1:6" ht="12.75">
      <c r="A56" s="4" t="s">
        <v>36</v>
      </c>
      <c r="F56" s="32">
        <f>SUM(F55)</f>
        <v>1353.696</v>
      </c>
    </row>
    <row r="57" spans="1:6" ht="12.75">
      <c r="A57" s="48" t="s">
        <v>92</v>
      </c>
      <c r="B57" s="45"/>
      <c r="C57" s="45"/>
      <c r="D57" s="49">
        <v>0</v>
      </c>
      <c r="E57" s="45"/>
      <c r="F57" s="50">
        <f>D57*E7</f>
        <v>0</v>
      </c>
    </row>
    <row r="58" spans="1:6" ht="12.75">
      <c r="A58" s="1" t="s">
        <v>37</v>
      </c>
      <c r="B58" s="1"/>
      <c r="F58" s="32">
        <f>F28+F35+F46+F52+F56+F57</f>
        <v>4672.707971590403</v>
      </c>
    </row>
    <row r="59" spans="1:6" ht="12.75">
      <c r="A59" s="1" t="s">
        <v>89</v>
      </c>
      <c r="B59" s="36"/>
      <c r="C59" s="36">
        <v>0.058</v>
      </c>
      <c r="D59" s="1"/>
      <c r="E59" s="1"/>
      <c r="F59" s="32">
        <f>F58*5.8%</f>
        <v>271.01706235224333</v>
      </c>
    </row>
    <row r="60" spans="1:6" ht="15">
      <c r="A60" s="12" t="s">
        <v>39</v>
      </c>
      <c r="B60" s="12"/>
      <c r="C60" s="12"/>
      <c r="D60" s="12"/>
      <c r="E60" s="12"/>
      <c r="F60" s="44">
        <f>F58+F59</f>
        <v>4943.725033942646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94</v>
      </c>
    </row>
    <row r="62" spans="1:6" ht="12.75">
      <c r="A62" s="13"/>
      <c r="B62" s="39">
        <v>41699</v>
      </c>
      <c r="C62" s="40">
        <v>14327</v>
      </c>
      <c r="D62" s="42">
        <f>F20</f>
        <v>4049.69</v>
      </c>
      <c r="E62" s="42">
        <f>F60</f>
        <v>4943.725033942646</v>
      </c>
      <c r="F62" s="43">
        <f>C62+D62-E62</f>
        <v>13432.964966057352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2013-11-25T17:59:47Z</cp:lastPrinted>
  <dcterms:created xsi:type="dcterms:W3CDTF">2008-08-18T07:30:19Z</dcterms:created>
  <dcterms:modified xsi:type="dcterms:W3CDTF">2014-05-20T17:38:27Z</dcterms:modified>
  <cp:category/>
  <cp:version/>
  <cp:contentType/>
  <cp:contentStatus/>
</cp:coreProperties>
</file>