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<sst xmlns="http://schemas.openxmlformats.org/spreadsheetml/2006/main" count="121" uniqueCount="97">
  <si>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</si>
  <si>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</si>
  <si>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</si>
  <si>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</si>
  <si>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</si>
  <si>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</si>
  <si>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</si>
  <si>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</si>
  <si>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</si>
  <si>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</si>
  <si>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</si>
  <si>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</si>
  <si>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</si>
  <si>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</si>
  <si>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</si>
  <si>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</si>
  <si>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</si>
  <si>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</si>
  <si>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</si>
  <si>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</si>
  <si>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</si>
  <si>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</si>
  <si>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</si>
  <si>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</si>
  <si>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</si>
  <si>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</si>
  <si>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</si>
  <si>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</si>
  <si>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</si>
  <si>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</si>
  <si>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</si>
  <si>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</si>
  <si>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</si>
  <si>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</si>
  <si>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</si>
  <si>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</si>
  <si>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</si>
  <si>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</si>
  <si>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</si>
  <si>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</si>
  <si>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</si>
  <si>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</si>
  <si>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</si>
  <si>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</si>
  <si>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</si>
  <si>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</si>
  <si>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</si>
  <si>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</si>
  <si>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</si>
  <si>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</si>
  <si>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</si>
  <si>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</si>
  <si>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</si>
  <si>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</si>
  <si>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</si>
  <si>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</si>
  <si>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</si>
  <si>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</si>
  <si>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</si>
  <si>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</si>
  <si>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</si>
  <si>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</si>
  <si>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</si>
  <si>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</si>
  <si>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</si>
  <si>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</si>
  <si>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</si>
  <si>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</si>
  <si>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</si>
  <si>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</si>
  <si>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</si>
  <si>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</si>
  <si>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</si>
  <si>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</si>
  <si>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</si>
  <si>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</si>
  <si>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</si>
  <si>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</si>
  <si>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</si>
  <si>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</si>
  <si>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0,3 ставки</t>
  </si>
  <si>
    <t>0,2 ставки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</si>
  <si>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</si>
  <si>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</si>
  <si>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</si>
  <si>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</si>
  <si>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</si>
  <si>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</si>
  <si>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</si>
  <si>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(ростелеком</t>
    </r>
    <r>
      <rPr>
        <sz val="10"/>
        <rFont val="Arial Cyr"/>
        <family val="0"/>
      </rPr>
      <t>)</t>
    </r>
  </si>
  <si>
    <t xml:space="preserve">3.  </t>
  </si>
  <si>
    <t>2) Дератизация</t>
  </si>
  <si>
    <t xml:space="preserve">       Старший по дому ________________________________</t>
  </si>
  <si>
    <t>ост.на 01.09.</t>
  </si>
  <si>
    <t>август</t>
  </si>
  <si>
    <t xml:space="preserve">                    за  август  2014 г.</t>
  </si>
  <si>
    <t>Прочистка канализации п-д2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</si>
</sst>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90" zoomScaleNormal="90" zoomScalePageLayoutView="0" workbookViewId="0" topLeftCell="A19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95</v>
      </c>
    </row>
    <row r="3" spans="2:13" ht="12.75">
      <c r="B3" s="1" t="s">
        <v>82</v>
      </c>
      <c r="C3" s="8" t="s">
        <v>94</v>
      </c>
      <c r="D3" s="8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2017.4</v>
      </c>
      <c r="F7" t="s">
        <v>71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31.1</v>
      </c>
      <c r="F8" t="s">
        <v>71</v>
      </c>
      <c r="J8" s="15"/>
      <c r="K8" s="15" t="s">
        <v>48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299.6</v>
      </c>
      <c r="F10" t="s">
        <v>71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531.2</v>
      </c>
      <c r="F11" t="s">
        <v>71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143</v>
      </c>
      <c r="F12" t="s">
        <v>71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23">
        <v>3</v>
      </c>
      <c r="M13" s="49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23644.89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22504.91</v>
      </c>
      <c r="J17" s="15" t="s">
        <v>58</v>
      </c>
      <c r="K17" s="26" t="s">
        <v>59</v>
      </c>
      <c r="L17" s="21">
        <v>1</v>
      </c>
      <c r="M17" s="49">
        <f t="shared" si="0"/>
        <v>137.3886</v>
      </c>
    </row>
    <row r="18" spans="2:13" ht="12.75">
      <c r="B18" t="s">
        <v>11</v>
      </c>
      <c r="F18" s="9">
        <f>F17/F16</f>
        <v>0.9517874686665914</v>
      </c>
      <c r="J18" s="16" t="s">
        <v>60</v>
      </c>
      <c r="K18" s="18" t="s">
        <v>61</v>
      </c>
      <c r="L18" s="23">
        <v>2.13</v>
      </c>
      <c r="M18" s="49">
        <f t="shared" si="0"/>
        <v>292.63771799999995</v>
      </c>
    </row>
    <row r="19" spans="1:13" ht="12.75">
      <c r="A19" t="s">
        <v>89</v>
      </c>
      <c r="F19" s="5">
        <v>400</v>
      </c>
      <c r="J19" s="20"/>
      <c r="K19" s="27" t="s">
        <v>62</v>
      </c>
      <c r="L19" s="28">
        <f>SUM(L6:L18)</f>
        <v>10.129999999999999</v>
      </c>
      <c r="M19" s="34">
        <f>SUM(M6:M18)</f>
        <v>1391.746518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22904.91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96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4">L24*114.3*1.202*1.15</f>
        <v>0</v>
      </c>
    </row>
    <row r="25" spans="1:13" ht="12.75">
      <c r="A25" t="s">
        <v>15</v>
      </c>
      <c r="D25" t="s">
        <v>80</v>
      </c>
      <c r="F25" s="11">
        <v>1734.49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956.79</v>
      </c>
      <c r="J26" s="20">
        <v>4</v>
      </c>
      <c r="K26" s="20"/>
      <c r="L26" s="25"/>
      <c r="M26" s="33">
        <f>L26*114.3*1.202</f>
        <v>0</v>
      </c>
    </row>
    <row r="27" spans="1:13" ht="12.75">
      <c r="A27" s="6" t="s">
        <v>90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2691.2799999999997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1.08</v>
      </c>
      <c r="E30" t="s">
        <v>17</v>
      </c>
      <c r="F30" s="11">
        <f>E7*D30</f>
        <v>2178.7920000000004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31.1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2178.7920000000004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166649</v>
      </c>
      <c r="D34">
        <v>219171.6</v>
      </c>
      <c r="E34">
        <v>2017.4</v>
      </c>
      <c r="F34" s="35">
        <f>C34/D34*E34</f>
        <v>1533.9473389800505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2017.4</v>
      </c>
      <c r="F35" s="35">
        <f>C35/D35*E35</f>
        <v>1391.173861941967</v>
      </c>
      <c r="J35" s="20"/>
      <c r="K35" s="30" t="s">
        <v>62</v>
      </c>
      <c r="L35" s="28">
        <f>SUM(L23:L34)</f>
        <v>4.83</v>
      </c>
      <c r="M35" s="34">
        <f>SUM(M23:M34)</f>
        <v>763.1249786999998</v>
      </c>
    </row>
    <row r="36" spans="1:11" ht="12.75">
      <c r="A36" t="s">
        <v>24</v>
      </c>
      <c r="F36" s="11">
        <f>M35</f>
        <v>763.1249786999998</v>
      </c>
      <c r="K36" s="1" t="s">
        <v>66</v>
      </c>
    </row>
    <row r="37" spans="1:13" ht="12.75">
      <c r="A37" t="s">
        <v>78</v>
      </c>
      <c r="F37" s="5">
        <v>0</v>
      </c>
      <c r="J37" s="22" t="s">
        <v>39</v>
      </c>
      <c r="K37" s="22"/>
      <c r="L37" s="22" t="s">
        <v>67</v>
      </c>
      <c r="M37" s="22" t="s">
        <v>45</v>
      </c>
    </row>
    <row r="38" spans="1:13" ht="12.75">
      <c r="A38" t="s">
        <v>25</v>
      </c>
      <c r="F38" s="11">
        <f>M57</f>
        <v>0</v>
      </c>
      <c r="J38" s="23" t="s">
        <v>40</v>
      </c>
      <c r="K38" s="23" t="s">
        <v>41</v>
      </c>
      <c r="L38" s="23"/>
      <c r="M38" s="23" t="s">
        <v>68</v>
      </c>
    </row>
    <row r="39" spans="1:13" ht="12.75">
      <c r="A39" t="s">
        <v>26</v>
      </c>
      <c r="F39" s="5"/>
      <c r="J39" s="20">
        <v>1</v>
      </c>
      <c r="K39" s="20"/>
      <c r="L39" s="25"/>
      <c r="M39" s="25"/>
    </row>
    <row r="40" spans="1:13" ht="12.75">
      <c r="A40" t="s">
        <v>27</v>
      </c>
      <c r="F40" s="5"/>
      <c r="J40" s="20">
        <v>2</v>
      </c>
      <c r="K40" s="20"/>
      <c r="L40" s="25"/>
      <c r="M40" s="25"/>
    </row>
    <row r="41" spans="2:13" ht="12.75">
      <c r="B41">
        <v>2017.4</v>
      </c>
      <c r="C41" t="s">
        <v>16</v>
      </c>
      <c r="D41" s="11">
        <v>0.34</v>
      </c>
      <c r="E41" t="s">
        <v>17</v>
      </c>
      <c r="F41" s="11">
        <f>B41*D41</f>
        <v>685.916</v>
      </c>
      <c r="J41" s="20">
        <v>3</v>
      </c>
      <c r="K41" s="20"/>
      <c r="L41" s="25"/>
      <c r="M41" s="25"/>
    </row>
    <row r="42" spans="1:13" ht="12.75">
      <c r="A42" t="s">
        <v>84</v>
      </c>
      <c r="D42" s="11"/>
      <c r="F42" s="11">
        <v>0</v>
      </c>
      <c r="J42" s="20">
        <v>4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4374.162179622017</v>
      </c>
      <c r="J43" s="20">
        <v>5</v>
      </c>
      <c r="K43" s="20"/>
      <c r="L43" s="25"/>
      <c r="M43" s="25"/>
    </row>
    <row r="44" spans="1:13" ht="12.75">
      <c r="A44" s="4" t="s">
        <v>29</v>
      </c>
      <c r="J44" s="20">
        <v>6</v>
      </c>
      <c r="K44" s="20"/>
      <c r="L44" s="25"/>
      <c r="M44" s="25"/>
    </row>
    <row r="45" spans="1:13" ht="12.75">
      <c r="A45" t="s">
        <v>30</v>
      </c>
      <c r="B45">
        <v>2017.4</v>
      </c>
      <c r="C45" t="s">
        <v>71</v>
      </c>
      <c r="D45" s="5">
        <v>0.15</v>
      </c>
      <c r="E45" t="s">
        <v>17</v>
      </c>
      <c r="F45" s="11">
        <f>B45*D45</f>
        <v>302.61</v>
      </c>
      <c r="J45" s="20">
        <v>7</v>
      </c>
      <c r="K45" s="20"/>
      <c r="L45" s="25"/>
      <c r="M45" s="25"/>
    </row>
    <row r="46" spans="1:13" ht="12.75">
      <c r="A46" t="s">
        <v>31</v>
      </c>
      <c r="J46" s="20">
        <v>8</v>
      </c>
      <c r="K46" s="20"/>
      <c r="L46" s="25"/>
      <c r="M46" s="25"/>
    </row>
    <row r="47" spans="1:13" ht="12.75">
      <c r="A47" s="7" t="s">
        <v>79</v>
      </c>
      <c r="J47" s="20">
        <v>9</v>
      </c>
      <c r="K47" s="20"/>
      <c r="L47" s="25"/>
      <c r="M47" s="25"/>
    </row>
    <row r="48" spans="2:13" ht="12.75">
      <c r="B48">
        <v>2017.4</v>
      </c>
      <c r="C48" t="s">
        <v>16</v>
      </c>
      <c r="D48" s="11">
        <v>0.7</v>
      </c>
      <c r="E48" t="s">
        <v>17</v>
      </c>
      <c r="F48" s="11">
        <f>B48*D48</f>
        <v>1412.18</v>
      </c>
      <c r="J48" s="20">
        <v>10</v>
      </c>
      <c r="K48" s="20"/>
      <c r="L48" s="25"/>
      <c r="M48" s="25"/>
    </row>
    <row r="49" spans="1:13" ht="12.75">
      <c r="A49" s="4" t="s">
        <v>32</v>
      </c>
      <c r="F49" s="32">
        <f>F45+F48</f>
        <v>1714.79</v>
      </c>
      <c r="J49" s="20">
        <v>11</v>
      </c>
      <c r="K49" s="20"/>
      <c r="L49" s="25"/>
      <c r="M49" s="25"/>
    </row>
    <row r="50" spans="1:13" ht="12.75">
      <c r="A50" s="4" t="s">
        <v>33</v>
      </c>
      <c r="F50" s="5"/>
      <c r="J50" s="20">
        <v>12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45"/>
      <c r="J51" s="20">
        <v>13</v>
      </c>
      <c r="K51" s="20"/>
      <c r="L51" s="25"/>
      <c r="M51" s="25"/>
    </row>
    <row r="52" spans="2:13" ht="12.75">
      <c r="B52">
        <v>2017.4</v>
      </c>
      <c r="C52" t="s">
        <v>16</v>
      </c>
      <c r="D52" s="11">
        <v>1.88</v>
      </c>
      <c r="E52" t="s">
        <v>17</v>
      </c>
      <c r="F52" s="11">
        <f>B52*D52</f>
        <v>3792.712</v>
      </c>
      <c r="J52" s="20">
        <v>14</v>
      </c>
      <c r="K52" s="20"/>
      <c r="L52" s="25"/>
      <c r="M52" s="25"/>
    </row>
    <row r="53" spans="1:13" ht="12.75">
      <c r="A53" s="4" t="s">
        <v>35</v>
      </c>
      <c r="F53" s="32">
        <f>SUM(F52)</f>
        <v>3792.712</v>
      </c>
      <c r="J53" s="20">
        <v>15</v>
      </c>
      <c r="K53" s="20"/>
      <c r="L53" s="25"/>
      <c r="M53" s="25"/>
    </row>
    <row r="54" spans="1:13" ht="12.75">
      <c r="A54" s="50" t="s">
        <v>87</v>
      </c>
      <c r="B54" s="51"/>
      <c r="C54" s="51"/>
      <c r="D54" s="52">
        <v>0</v>
      </c>
      <c r="E54" s="51"/>
      <c r="F54" s="53">
        <f>D54*E7</f>
        <v>0</v>
      </c>
      <c r="J54" s="20">
        <v>16</v>
      </c>
      <c r="K54" s="20"/>
      <c r="L54" s="25"/>
      <c r="M54" s="25"/>
    </row>
    <row r="55" spans="1:13" ht="12.75">
      <c r="A55" s="1" t="s">
        <v>36</v>
      </c>
      <c r="B55" s="1"/>
      <c r="F55" s="32">
        <f>F28+F32+F43+F49+F53+F54</f>
        <v>14751.736179622018</v>
      </c>
      <c r="J55" s="20">
        <v>17</v>
      </c>
      <c r="K55" s="20"/>
      <c r="L55" s="25"/>
      <c r="M55" s="25"/>
    </row>
    <row r="56" spans="1:13" ht="12.75">
      <c r="A56" s="1" t="s">
        <v>85</v>
      </c>
      <c r="B56" s="36"/>
      <c r="C56" s="36">
        <v>0.058</v>
      </c>
      <c r="D56" s="1"/>
      <c r="E56" s="1"/>
      <c r="F56" s="32">
        <f>F55*5.8%</f>
        <v>855.600698418077</v>
      </c>
      <c r="G56" s="7"/>
      <c r="H56" s="7"/>
      <c r="J56" s="20">
        <v>18</v>
      </c>
      <c r="K56" s="20"/>
      <c r="L56" s="25"/>
      <c r="M56" s="25"/>
    </row>
    <row r="57" spans="1:13" ht="15">
      <c r="A57" s="12" t="s">
        <v>38</v>
      </c>
      <c r="B57" s="12"/>
      <c r="C57" s="12"/>
      <c r="D57" s="12"/>
      <c r="E57" s="12"/>
      <c r="F57" s="44">
        <f>F55+F56</f>
        <v>15607.336878040094</v>
      </c>
      <c r="J57" s="20"/>
      <c r="K57" s="20"/>
      <c r="L57" s="31" t="s">
        <v>69</v>
      </c>
      <c r="M57" s="34">
        <f>SUM(M39:M56)</f>
        <v>0</v>
      </c>
    </row>
    <row r="58" spans="2:13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93</v>
      </c>
      <c r="J58" s="46"/>
      <c r="K58" s="46"/>
      <c r="L58" s="47"/>
      <c r="M58" s="48"/>
    </row>
    <row r="59" spans="1:6" ht="12.75">
      <c r="A59" s="13"/>
      <c r="B59" s="39">
        <v>41852</v>
      </c>
      <c r="C59" s="40">
        <v>-69730</v>
      </c>
      <c r="D59" s="42">
        <f>F20</f>
        <v>22904.91</v>
      </c>
      <c r="E59" s="42">
        <f>F57</f>
        <v>15607.336878040094</v>
      </c>
      <c r="F59" s="43">
        <f>C59+D59-E59</f>
        <v>-62432.42687804009</v>
      </c>
    </row>
    <row r="62" ht="12.75">
      <c r="A62" t="s">
        <v>92</v>
      </c>
    </row>
    <row r="68" ht="12.75">
      <c r="I6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2011-12-16T11:24:07Z</cp:lastPrinted>
  <dcterms:created xsi:type="dcterms:W3CDTF">2008-08-18T07:30:19Z</dcterms:created>
  <dcterms:modified xsi:type="dcterms:W3CDTF">2014-10-29T09:39:25Z</dcterms:modified>
  <cp:category/>
  <cp:version/>
  <cp:contentType/>
  <cp:contentStatus/>
</cp:coreProperties>
</file>