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<sst xmlns="http://schemas.openxmlformats.org/spreadsheetml/2006/main" count="119" uniqueCount="95">
  <si>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</si>
  <si>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</si>
  <si>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</si>
  <si>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</si>
  <si>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</si>
  <si>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</si>
  <si>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</si>
  <si>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</si>
  <si>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</si>
  <si>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</si>
  <si>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</si>
  <si>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</si>
  <si>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</si>
  <si>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</si>
  <si>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</si>
  <si>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</si>
  <si>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</si>
  <si>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</si>
  <si>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</si>
  <si>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</si>
  <si>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</si>
  <si>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</si>
  <si>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</si>
  <si>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</si>
  <si>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</si>
  <si>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</si>
  <si>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</si>
  <si>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</si>
  <si>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</si>
  <si>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</si>
  <si>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</si>
  <si>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</si>
  <si>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</si>
  <si>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</si>
  <si>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</si>
  <si>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</si>
  <si>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</si>
  <si>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</si>
  <si>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</si>
  <si>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</si>
  <si>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</si>
  <si>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</si>
  <si>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</si>
  <si>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</si>
  <si>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</si>
  <si>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</si>
  <si>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</si>
  <si>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</si>
  <si>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</si>
  <si>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</si>
  <si>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</si>
  <si>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</si>
  <si>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</si>
  <si>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</si>
  <si>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</si>
  <si>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</si>
  <si>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</si>
  <si>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</si>
  <si>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</si>
  <si>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</si>
  <si>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</si>
  <si>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</si>
  <si>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</si>
  <si>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</si>
  <si>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</si>
  <si>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</si>
  <si>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</si>
  <si>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</si>
  <si>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</si>
  <si>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</si>
  <si>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</si>
  <si>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</si>
  <si>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</si>
  <si>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</si>
  <si>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</si>
  <si>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</si>
  <si>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</si>
  <si>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</si>
  <si>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</si>
  <si>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</si>
  <si>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</si>
  <si>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</si>
  <si>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</si>
  <si>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</si>
  <si>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</si>
  <si>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</si>
  <si>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</si>
  <si>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</si>
  <si>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</si>
  <si>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</si>
  <si>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</si>
  <si>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ост.на 01.11</t>
  </si>
  <si>
    <t>октябрь</t>
  </si>
  <si>
    <t xml:space="preserve">                    за   октябрь   2014 г.</t>
  </si>
  <si>
    <t>3.  Премия за месячник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</si>
</sst>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C36" sqref="C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93</v>
      </c>
    </row>
    <row r="3" spans="2:13" ht="12.75">
      <c r="B3" s="1" t="s">
        <v>82</v>
      </c>
      <c r="C3" s="8" t="s">
        <v>92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3465.6</v>
      </c>
      <c r="F7" t="s">
        <v>71</v>
      </c>
      <c r="J7" s="14">
        <v>2</v>
      </c>
      <c r="K7" s="14" t="s">
        <v>47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929</v>
      </c>
      <c r="F8" t="s">
        <v>71</v>
      </c>
      <c r="J8" s="15"/>
      <c r="K8" s="15" t="s">
        <v>48</v>
      </c>
      <c r="L8" s="21">
        <v>0</v>
      </c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1029.5</v>
      </c>
      <c r="F10" t="s">
        <v>71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71</v>
      </c>
      <c r="J11" s="16"/>
      <c r="K11" s="18" t="s">
        <v>53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71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52</v>
      </c>
      <c r="L13" s="23">
        <v>0</v>
      </c>
      <c r="M13" s="3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55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56</v>
      </c>
      <c r="K16" s="26" t="s">
        <v>57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47809.61</v>
      </c>
      <c r="J17" s="15" t="s">
        <v>58</v>
      </c>
      <c r="K17" s="26" t="s">
        <v>59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1.1775513677416272</v>
      </c>
      <c r="J18" s="16" t="s">
        <v>60</v>
      </c>
      <c r="K18" s="18" t="s">
        <v>61</v>
      </c>
      <c r="L18" s="23">
        <v>0</v>
      </c>
      <c r="M18" s="35">
        <f t="shared" si="0"/>
        <v>0</v>
      </c>
    </row>
    <row r="19" spans="1:13" ht="12.75">
      <c r="A19" t="s">
        <v>89</v>
      </c>
      <c r="F19" s="5">
        <v>1146.46</v>
      </c>
      <c r="J19" s="20"/>
      <c r="K19" s="27" t="s">
        <v>62</v>
      </c>
      <c r="L19" s="28">
        <f>SUM(L6:L18)</f>
        <v>0</v>
      </c>
      <c r="M19" s="34">
        <f>SUM(M6:M18)</f>
        <v>0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48956.07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3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35"/>
      <c r="M24" s="33">
        <f aca="true" t="shared" si="1" ref="M24:M36">L24*114.3*1.202*1.15</f>
        <v>0</v>
      </c>
    </row>
    <row r="25" spans="1:13" ht="12.75">
      <c r="A25" t="s">
        <v>15</v>
      </c>
      <c r="D25" t="s">
        <v>80</v>
      </c>
      <c r="F25" s="11">
        <v>4625.3</v>
      </c>
      <c r="J25" s="20">
        <v>3</v>
      </c>
      <c r="K25" s="49"/>
      <c r="L25" s="50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2870.38</v>
      </c>
      <c r="J26" s="20">
        <v>4</v>
      </c>
      <c r="K26" s="20"/>
      <c r="L26" s="35"/>
      <c r="M26" s="33">
        <f t="shared" si="1"/>
        <v>0</v>
      </c>
    </row>
    <row r="27" spans="1:13" ht="12.75">
      <c r="A27" s="6" t="s">
        <v>94</v>
      </c>
      <c r="F27" s="5">
        <v>601</v>
      </c>
      <c r="J27" s="20">
        <v>5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8096.68</v>
      </c>
      <c r="J28" s="20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35"/>
      <c r="M29" s="33">
        <f t="shared" si="1"/>
        <v>0</v>
      </c>
    </row>
    <row r="30" spans="1:13" ht="12.75">
      <c r="A30" t="s">
        <v>83</v>
      </c>
      <c r="D30" s="5">
        <v>1.09</v>
      </c>
      <c r="E30" t="s">
        <v>17</v>
      </c>
      <c r="F30" s="11">
        <f>E7*D30</f>
        <v>3777.5040000000004</v>
      </c>
      <c r="J30" s="20">
        <v>8</v>
      </c>
      <c r="K30" s="20"/>
      <c r="L30" s="35"/>
      <c r="M30" s="33">
        <f t="shared" si="1"/>
        <v>0</v>
      </c>
    </row>
    <row r="31" spans="1:13" ht="12.75">
      <c r="A31" t="s">
        <v>90</v>
      </c>
      <c r="B31">
        <v>1287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49"/>
      <c r="L31" s="50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3777.5040000000004</v>
      </c>
      <c r="J32" s="20">
        <v>10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3465.6</v>
      </c>
      <c r="F34" s="36">
        <f>C34/D34*E34</f>
        <v>2645.9458068472372</v>
      </c>
      <c r="J34" s="20">
        <v>12</v>
      </c>
      <c r="K34" s="20"/>
      <c r="L34" s="3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3465.6</v>
      </c>
      <c r="F35" s="36">
        <f>C35/D35*E35</f>
        <v>2389.834507755567</v>
      </c>
      <c r="J35" s="20">
        <v>13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M37</f>
        <v>0</v>
      </c>
      <c r="J36" s="20">
        <v>14</v>
      </c>
      <c r="K36" s="20"/>
      <c r="L36" s="35"/>
      <c r="M36" s="33">
        <f t="shared" si="1"/>
        <v>0</v>
      </c>
    </row>
    <row r="37" spans="1:13" ht="12.75">
      <c r="A37" t="s">
        <v>78</v>
      </c>
      <c r="F37" s="5">
        <v>721.2</v>
      </c>
      <c r="J37" s="20"/>
      <c r="K37" s="30" t="s">
        <v>62</v>
      </c>
      <c r="L37" s="34">
        <f>SUM(L23:L36)</f>
        <v>0</v>
      </c>
      <c r="M37" s="34">
        <f>SUM(M23:M36)</f>
        <v>0</v>
      </c>
    </row>
    <row r="38" spans="1:11" ht="12.75">
      <c r="A38" t="s">
        <v>25</v>
      </c>
      <c r="F38" s="11">
        <f>M56</f>
        <v>0</v>
      </c>
      <c r="K38" s="1" t="s">
        <v>66</v>
      </c>
    </row>
    <row r="39" spans="1:13" ht="12.75">
      <c r="A39" t="s">
        <v>26</v>
      </c>
      <c r="F39" s="5"/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27</v>
      </c>
      <c r="F40" s="5"/>
      <c r="J40" s="23" t="s">
        <v>40</v>
      </c>
      <c r="K40" s="23" t="s">
        <v>41</v>
      </c>
      <c r="L40" s="23"/>
      <c r="M40" s="23" t="s">
        <v>68</v>
      </c>
    </row>
    <row r="41" spans="2:13" ht="12.75">
      <c r="B41">
        <v>3465.6</v>
      </c>
      <c r="C41" t="s">
        <v>16</v>
      </c>
      <c r="D41" s="11">
        <v>0.46</v>
      </c>
      <c r="E41" t="s">
        <v>17</v>
      </c>
      <c r="F41" s="11">
        <f>B41*D41</f>
        <v>1594.176</v>
      </c>
      <c r="J41" s="20">
        <v>1</v>
      </c>
      <c r="K41" s="20"/>
      <c r="L41" s="25"/>
      <c r="M41" s="25"/>
    </row>
    <row r="42" spans="1:13" ht="12.75">
      <c r="A42" s="47" t="s">
        <v>84</v>
      </c>
      <c r="B42" s="47"/>
      <c r="C42" s="47"/>
      <c r="D42" s="48"/>
      <c r="E42" s="47"/>
      <c r="F42" s="48">
        <v>0</v>
      </c>
      <c r="J42" s="20">
        <v>2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7351.156314602804</v>
      </c>
      <c r="J43" s="20">
        <v>3</v>
      </c>
      <c r="K43" s="20"/>
      <c r="L43" s="25"/>
      <c r="M43" s="25"/>
    </row>
    <row r="44" spans="1:13" ht="12.75">
      <c r="A44" s="4" t="s">
        <v>29</v>
      </c>
      <c r="J44" s="20">
        <v>4</v>
      </c>
      <c r="K44" s="20"/>
      <c r="L44" s="25"/>
      <c r="M44" s="25"/>
    </row>
    <row r="45" spans="1:13" ht="12.75">
      <c r="A45" t="s">
        <v>30</v>
      </c>
      <c r="B45">
        <v>3465.6</v>
      </c>
      <c r="C45" t="s">
        <v>71</v>
      </c>
      <c r="D45" s="5">
        <v>0.18</v>
      </c>
      <c r="E45" t="s">
        <v>17</v>
      </c>
      <c r="F45" s="11">
        <f>B45*D45</f>
        <v>623.808</v>
      </c>
      <c r="J45" s="20">
        <v>5</v>
      </c>
      <c r="K45" s="20"/>
      <c r="L45" s="25"/>
      <c r="M45" s="25"/>
    </row>
    <row r="46" spans="1:13" ht="12.75">
      <c r="A46" t="s">
        <v>31</v>
      </c>
      <c r="J46" s="20">
        <v>6</v>
      </c>
      <c r="K46" s="20"/>
      <c r="L46" s="25"/>
      <c r="M46" s="25"/>
    </row>
    <row r="47" spans="1:13" ht="12.75">
      <c r="A47" s="7" t="s">
        <v>79</v>
      </c>
      <c r="J47" s="20">
        <v>7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0.75</v>
      </c>
      <c r="E48" t="s">
        <v>17</v>
      </c>
      <c r="F48" s="11">
        <f>B48*D48</f>
        <v>2599.2</v>
      </c>
      <c r="J48" s="20">
        <v>8</v>
      </c>
      <c r="K48" s="20"/>
      <c r="L48" s="25"/>
      <c r="M48" s="25"/>
    </row>
    <row r="49" spans="1:13" ht="12.75">
      <c r="A49" s="4" t="s">
        <v>32</v>
      </c>
      <c r="F49" s="32">
        <f>F45+F48</f>
        <v>3223.008</v>
      </c>
      <c r="J49" s="20">
        <v>9</v>
      </c>
      <c r="K49" s="20"/>
      <c r="L49" s="25"/>
      <c r="M49" s="25"/>
    </row>
    <row r="50" spans="1:13" ht="12.75">
      <c r="A50" s="4" t="s">
        <v>33</v>
      </c>
      <c r="J50" s="20">
        <v>10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11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2.09</v>
      </c>
      <c r="E52" t="s">
        <v>17</v>
      </c>
      <c r="F52" s="11">
        <f>B52*D52</f>
        <v>7243.103999999999</v>
      </c>
      <c r="J52" s="20">
        <v>12</v>
      </c>
      <c r="K52" s="20"/>
      <c r="L52" s="25"/>
      <c r="M52" s="25"/>
    </row>
    <row r="53" spans="1:13" ht="12.75">
      <c r="A53" s="4" t="s">
        <v>35</v>
      </c>
      <c r="F53" s="32">
        <f>SUM(F52)</f>
        <v>7243.103999999999</v>
      </c>
      <c r="J53" s="20">
        <v>13</v>
      </c>
      <c r="K53" s="20"/>
      <c r="L53" s="25"/>
      <c r="M53" s="25"/>
    </row>
    <row r="54" spans="1:13" ht="12.75">
      <c r="A54" s="52" t="s">
        <v>87</v>
      </c>
      <c r="B54" s="47"/>
      <c r="C54" s="47"/>
      <c r="D54" s="51">
        <v>0</v>
      </c>
      <c r="E54" s="47"/>
      <c r="F54" s="53">
        <f>D54*E7</f>
        <v>0</v>
      </c>
      <c r="J54" s="20">
        <v>14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29691.452314602808</v>
      </c>
      <c r="J55" s="20">
        <v>15</v>
      </c>
      <c r="K55" s="20"/>
      <c r="L55" s="25"/>
      <c r="M55" s="25"/>
    </row>
    <row r="56" spans="1:13" ht="12.75">
      <c r="A56" s="1" t="s">
        <v>85</v>
      </c>
      <c r="B56" s="38"/>
      <c r="C56" s="38">
        <v>0.058</v>
      </c>
      <c r="D56" s="1"/>
      <c r="E56" s="1"/>
      <c r="F56" s="32">
        <f>F55*5.8%</f>
        <v>1722.1042342469627</v>
      </c>
      <c r="J56" s="20"/>
      <c r="K56" s="20"/>
      <c r="L56" s="31" t="s">
        <v>69</v>
      </c>
      <c r="M56" s="34">
        <f>SUM(M41:M55)</f>
        <v>0</v>
      </c>
    </row>
    <row r="57" spans="1:6" ht="15">
      <c r="A57" s="12" t="s">
        <v>38</v>
      </c>
      <c r="B57" s="12"/>
      <c r="C57" s="12"/>
      <c r="D57" s="12"/>
      <c r="E57" s="12"/>
      <c r="F57" s="37">
        <f>F55+F56</f>
        <v>31413.55654884977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43" t="s">
        <v>91</v>
      </c>
    </row>
    <row r="59" spans="1:6" ht="12.75">
      <c r="A59" s="13"/>
      <c r="B59" s="41">
        <v>41913</v>
      </c>
      <c r="C59" s="42">
        <v>154765</v>
      </c>
      <c r="D59" s="44">
        <f>F20</f>
        <v>48956.07</v>
      </c>
      <c r="E59" s="44">
        <f>F57</f>
        <v>31413.55654884977</v>
      </c>
      <c r="F59" s="45">
        <f>C59+D59-E59</f>
        <v>172307.51345115024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2014-02-26T08:31:57Z</cp:lastPrinted>
  <dcterms:created xsi:type="dcterms:W3CDTF">2008-08-18T07:30:19Z</dcterms:created>
  <dcterms:modified xsi:type="dcterms:W3CDTF">2014-12-23T11:39:08Z</dcterms:modified>
  <cp:category/>
  <cp:version/>
  <cp:contentType/>
  <cp:contentStatus/>
</cp:coreProperties>
</file>