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<sst xmlns="http://schemas.openxmlformats.org/spreadsheetml/2006/main" count="122" uniqueCount="101">
  <si>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</si>
  <si>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</si>
  <si>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</si>
  <si>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</si>
  <si>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</si>
  <si>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</si>
  <si>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</si>
  <si>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</si>
  <si>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</si>
  <si>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</si>
  <si>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</si>
  <si>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</si>
  <si>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</si>
  <si>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</si>
  <si>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</si>
  <si>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</si>
  <si>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</si>
  <si>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</si>
  <si>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</si>
  <si>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</si>
  <si>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</si>
  <si>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</si>
  <si>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</si>
  <si>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</si>
  <si>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</si>
  <si>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</si>
  <si>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</si>
  <si>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</si>
  <si>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</si>
  <si>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</si>
  <si>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</si>
  <si>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</si>
  <si>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</si>
  <si>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</si>
  <si>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</si>
  <si>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</si>
  <si>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</si>
  <si>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</si>
  <si>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</si>
  <si>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</si>
  <si>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</si>
  <si>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</si>
  <si>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</si>
  <si>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</si>
  <si>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</si>
  <si>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</si>
  <si>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</si>
  <si>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</si>
  <si>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</si>
  <si>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</si>
  <si>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</si>
  <si>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</si>
  <si>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</si>
  <si>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</si>
  <si>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</si>
  <si>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</si>
  <si>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</si>
  <si>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</si>
  <si>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</si>
  <si>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</si>
  <si>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</si>
  <si>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</si>
  <si>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</si>
  <si>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</si>
  <si>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</si>
  <si>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</si>
  <si>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</si>
  <si>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</si>
  <si>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</si>
  <si>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</si>
  <si>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</si>
  <si>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</si>
  <si>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</si>
  <si>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</si>
  <si>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</si>
  <si>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</si>
  <si>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</si>
  <si>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</si>
  <si>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</si>
  <si>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</si>
  <si>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</si>
  <si>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</si>
  <si>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</si>
  <si>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</si>
  <si>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</si>
  <si>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</si>
  <si>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</si>
  <si>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</si>
  <si>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</si>
  <si>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</si>
  <si>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</si>
  <si>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</si>
  <si>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</si>
  <si>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</si>
  <si>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ост.на 01.12</t>
  </si>
  <si>
    <t>ноябрь</t>
  </si>
  <si>
    <t xml:space="preserve">                    за  ноябрь  2014 г.</t>
  </si>
  <si>
    <t xml:space="preserve">3.  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</si>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</sst>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83</v>
      </c>
      <c r="C3" s="8" t="s">
        <v>95</v>
      </c>
      <c r="D3" s="8" t="s">
        <v>90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88</v>
      </c>
      <c r="L6" s="25">
        <v>2</v>
      </c>
      <c r="M6" s="46">
        <f>L6*114.3*1.202</f>
        <v>274.7772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>
        <v>3</v>
      </c>
      <c r="M8" s="46">
        <f t="shared" si="0"/>
        <v>412.16579999999993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3</v>
      </c>
      <c r="M13" s="46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33155.71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37473.74</v>
      </c>
      <c r="J17" s="15" t="s">
        <v>56</v>
      </c>
      <c r="K17" s="26" t="s">
        <v>57</v>
      </c>
      <c r="L17" s="21">
        <v>3</v>
      </c>
      <c r="M17" s="46">
        <f t="shared" si="0"/>
        <v>412.16579999999993</v>
      </c>
    </row>
    <row r="18" spans="2:13" ht="12.75">
      <c r="B18" t="s">
        <v>11</v>
      </c>
      <c r="F18" s="9">
        <f>F17/F16</f>
        <v>1.1302348826190118</v>
      </c>
      <c r="J18" s="16" t="s">
        <v>58</v>
      </c>
      <c r="K18" s="18" t="s">
        <v>59</v>
      </c>
      <c r="L18" s="23">
        <v>3.28</v>
      </c>
      <c r="M18" s="46">
        <f t="shared" si="0"/>
        <v>450.63460799999996</v>
      </c>
    </row>
    <row r="19" spans="1:13" ht="12.75">
      <c r="A19" t="s">
        <v>91</v>
      </c>
      <c r="F19" s="5">
        <v>1008.46</v>
      </c>
      <c r="J19" s="20"/>
      <c r="K19" s="27" t="s">
        <v>60</v>
      </c>
      <c r="L19" s="28">
        <f>SUM(L6:L18)</f>
        <v>14.28</v>
      </c>
      <c r="M19" s="34">
        <f>SUM(M6:M18)</f>
        <v>1961.909208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38482.2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98</v>
      </c>
      <c r="L23" s="25">
        <v>0.21</v>
      </c>
      <c r="M23" s="33">
        <f>L23*114.3*1.202*1.15</f>
        <v>33.1793469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1">L24*114.3*1.202*1.15</f>
        <v>0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35</v>
      </c>
      <c r="B28" s="1"/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3299.504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92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3299.504</v>
      </c>
      <c r="J32" s="20"/>
      <c r="K32" s="30" t="s">
        <v>60</v>
      </c>
      <c r="L32" s="28">
        <f>SUM(L23:L23)</f>
        <v>0.21</v>
      </c>
      <c r="M32" s="34">
        <f>SUM(M23:M31)</f>
        <v>33.1793469</v>
      </c>
    </row>
    <row r="33" spans="1:11" ht="12.75">
      <c r="A33" s="4" t="s">
        <v>21</v>
      </c>
      <c r="B33" s="4"/>
      <c r="K33" s="1" t="s">
        <v>64</v>
      </c>
    </row>
    <row r="34" spans="1:13" ht="12.75">
      <c r="A34" t="s">
        <v>22</v>
      </c>
      <c r="C34">
        <v>160477</v>
      </c>
      <c r="D34">
        <v>219171.6</v>
      </c>
      <c r="E34">
        <v>2844.4</v>
      </c>
      <c r="F34" s="35">
        <f>C34/D34*E34</f>
        <v>2082.663898059785</v>
      </c>
      <c r="J34" s="22" t="s">
        <v>37</v>
      </c>
      <c r="K34" s="22"/>
      <c r="L34" s="22" t="s">
        <v>65</v>
      </c>
      <c r="M34" s="22" t="s">
        <v>43</v>
      </c>
    </row>
    <row r="35" spans="1:13" ht="12.75">
      <c r="A35" t="s">
        <v>23</v>
      </c>
      <c r="C35">
        <v>151138</v>
      </c>
      <c r="D35">
        <v>219171.6</v>
      </c>
      <c r="E35">
        <v>2844.4</v>
      </c>
      <c r="F35" s="35">
        <f>C35/D35*E35</f>
        <v>1961.4627406105535</v>
      </c>
      <c r="J35" s="23" t="s">
        <v>38</v>
      </c>
      <c r="K35" s="23" t="s">
        <v>39</v>
      </c>
      <c r="L35" s="23"/>
      <c r="M35" s="23" t="s">
        <v>66</v>
      </c>
    </row>
    <row r="36" spans="1:13" ht="12.75">
      <c r="A36" t="s">
        <v>24</v>
      </c>
      <c r="F36" s="11">
        <f>M32</f>
        <v>33.1793469</v>
      </c>
      <c r="J36" s="20">
        <v>1</v>
      </c>
      <c r="K36" s="20" t="s">
        <v>99</v>
      </c>
      <c r="L36" s="25" t="s">
        <v>100</v>
      </c>
      <c r="M36" s="25">
        <v>22.92</v>
      </c>
    </row>
    <row r="37" spans="1:13" ht="12.75">
      <c r="A37" t="s">
        <v>79</v>
      </c>
      <c r="F37" s="5">
        <v>0</v>
      </c>
      <c r="J37" s="20">
        <v>2</v>
      </c>
      <c r="K37" s="20"/>
      <c r="L37" s="25"/>
      <c r="M37" s="25"/>
    </row>
    <row r="38" spans="1:13" ht="12.75">
      <c r="A38" t="s">
        <v>25</v>
      </c>
      <c r="F38" s="5">
        <f>M60</f>
        <v>22.92</v>
      </c>
      <c r="J38" s="20">
        <v>3</v>
      </c>
      <c r="K38" s="20"/>
      <c r="L38" s="25"/>
      <c r="M38" s="25"/>
    </row>
    <row r="39" spans="1:13" ht="12.75">
      <c r="A39" t="s">
        <v>26</v>
      </c>
      <c r="F39" s="5"/>
      <c r="J39" s="20">
        <v>4</v>
      </c>
      <c r="K39" s="20"/>
      <c r="L39" s="25"/>
      <c r="M39" s="25"/>
    </row>
    <row r="40" spans="1:13" ht="12.75">
      <c r="A40" t="s">
        <v>27</v>
      </c>
      <c r="F40" s="5"/>
      <c r="J40" s="20">
        <v>5</v>
      </c>
      <c r="K40" s="20"/>
      <c r="L40" s="25"/>
      <c r="M40" s="25"/>
    </row>
    <row r="41" spans="2:13" ht="12.75">
      <c r="B41">
        <v>2844.4</v>
      </c>
      <c r="C41" t="s">
        <v>16</v>
      </c>
      <c r="D41" s="11">
        <v>0.32</v>
      </c>
      <c r="E41" t="s">
        <v>17</v>
      </c>
      <c r="F41" s="11">
        <f>B41*D41</f>
        <v>910.2080000000001</v>
      </c>
      <c r="J41" s="20">
        <v>6</v>
      </c>
      <c r="K41" s="20"/>
      <c r="L41" s="25"/>
      <c r="M41" s="25"/>
    </row>
    <row r="42" spans="1:13" ht="12.75">
      <c r="A42" t="s">
        <v>85</v>
      </c>
      <c r="B42" t="s">
        <v>86</v>
      </c>
      <c r="D42" s="11"/>
      <c r="F42" s="11">
        <v>0</v>
      </c>
      <c r="J42" s="20">
        <v>7</v>
      </c>
      <c r="K42" s="20"/>
      <c r="L42" s="25"/>
      <c r="M42" s="25"/>
    </row>
    <row r="43" spans="1:13" ht="12.75">
      <c r="A43" s="4" t="s">
        <v>73</v>
      </c>
      <c r="B43" s="4"/>
      <c r="C43" s="10"/>
      <c r="F43" s="32">
        <f>SUM(F34:F42)</f>
        <v>5010.433985570338</v>
      </c>
      <c r="J43" s="20">
        <v>8</v>
      </c>
      <c r="K43" s="20"/>
      <c r="L43" s="25"/>
      <c r="M43" s="25"/>
    </row>
    <row r="44" spans="1:13" ht="12.75">
      <c r="A44" s="4" t="s">
        <v>28</v>
      </c>
      <c r="J44" s="20">
        <v>9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0.22</v>
      </c>
      <c r="E45" t="s">
        <v>17</v>
      </c>
      <c r="F45" s="11">
        <f>B45*D45</f>
        <v>625.768</v>
      </c>
      <c r="J45" s="20">
        <v>10</v>
      </c>
      <c r="K45" s="20"/>
      <c r="L45" s="25"/>
      <c r="M45" s="25"/>
    </row>
    <row r="46" spans="1:13" ht="12.75">
      <c r="A46" t="s">
        <v>30</v>
      </c>
      <c r="F46" s="5"/>
      <c r="J46" s="20">
        <v>11</v>
      </c>
      <c r="K46" s="20"/>
      <c r="L46" s="25"/>
      <c r="M46" s="25"/>
    </row>
    <row r="47" spans="1:13" ht="12.75">
      <c r="A47" s="7" t="s">
        <v>78</v>
      </c>
      <c r="F47" s="5"/>
      <c r="J47" s="20">
        <v>12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0.75</v>
      </c>
      <c r="F48" s="11">
        <f>B48*D48</f>
        <v>2133.3</v>
      </c>
      <c r="J48" s="20">
        <v>13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2759.068</v>
      </c>
      <c r="J49" s="20">
        <v>14</v>
      </c>
      <c r="K49" s="20"/>
      <c r="L49" s="25"/>
      <c r="M49" s="25"/>
    </row>
    <row r="50" spans="1:13" ht="12.75">
      <c r="A50" s="4" t="s">
        <v>32</v>
      </c>
      <c r="J50" s="20">
        <v>15</v>
      </c>
      <c r="K50" s="20"/>
      <c r="L50" s="25"/>
      <c r="M50" s="25"/>
    </row>
    <row r="51" spans="1:13" ht="12.75">
      <c r="A51" s="7" t="s">
        <v>82</v>
      </c>
      <c r="B51" s="7"/>
      <c r="C51" s="7"/>
      <c r="D51" s="7"/>
      <c r="E51" s="7"/>
      <c r="F51" s="7"/>
      <c r="J51" s="20">
        <v>16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2.19</v>
      </c>
      <c r="F52" s="5">
        <f>B52*D52</f>
        <v>6229.236</v>
      </c>
      <c r="J52" s="20">
        <v>17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6229.236</v>
      </c>
      <c r="J53" s="20">
        <v>18</v>
      </c>
      <c r="K53" s="20"/>
      <c r="L53" s="25"/>
      <c r="M53" s="25"/>
    </row>
    <row r="54" spans="1:13" ht="12.75">
      <c r="A54" s="47" t="s">
        <v>89</v>
      </c>
      <c r="B54" s="48"/>
      <c r="C54" s="49"/>
      <c r="D54" s="50">
        <v>0</v>
      </c>
      <c r="E54" s="49"/>
      <c r="F54" s="51">
        <f>D54*E7</f>
        <v>0</v>
      </c>
      <c r="J54" s="20">
        <v>19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24993.441985570338</v>
      </c>
      <c r="J55" s="20">
        <v>20</v>
      </c>
      <c r="K55" s="20"/>
      <c r="L55" s="25"/>
      <c r="M55" s="25"/>
    </row>
    <row r="56" spans="1:13" ht="12.75">
      <c r="A56" s="1" t="s">
        <v>87</v>
      </c>
      <c r="B56" s="36"/>
      <c r="C56" s="45">
        <v>0.058</v>
      </c>
      <c r="D56" s="1"/>
      <c r="E56" s="1"/>
      <c r="F56" s="32">
        <f>F55*5.8%</f>
        <v>1449.6196351630795</v>
      </c>
      <c r="J56" s="20">
        <v>21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26443.061620733417</v>
      </c>
      <c r="J57" s="20">
        <v>22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94</v>
      </c>
      <c r="J58" s="20">
        <v>23</v>
      </c>
      <c r="K58" s="20"/>
      <c r="L58" s="25"/>
      <c r="M58" s="25"/>
    </row>
    <row r="59" spans="1:13" ht="12.75">
      <c r="A59" s="13"/>
      <c r="B59" s="39">
        <v>42309</v>
      </c>
      <c r="C59" s="40">
        <v>-240367</v>
      </c>
      <c r="D59" s="43">
        <f>F20</f>
        <v>38482.2</v>
      </c>
      <c r="E59" s="43">
        <f>F57</f>
        <v>26443.061620733417</v>
      </c>
      <c r="F59" s="44">
        <f>C59+D59-E59</f>
        <v>-228327.8616207334</v>
      </c>
      <c r="J59" s="20">
        <v>24</v>
      </c>
      <c r="K59" s="20"/>
      <c r="L59" s="25"/>
      <c r="M59" s="25"/>
    </row>
    <row r="60" spans="10:13" ht="12.75">
      <c r="J60" s="20"/>
      <c r="K60" s="20"/>
      <c r="L60" s="31" t="s">
        <v>67</v>
      </c>
      <c r="M60" s="28">
        <f>SUM(M36:M59)</f>
        <v>22.92</v>
      </c>
    </row>
    <row r="62" ht="12.75">
      <c r="A62" t="s">
        <v>93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2014-02-13T13:33:32Z</cp:lastPrinted>
  <dcterms:created xsi:type="dcterms:W3CDTF">2008-08-18T07:30:19Z</dcterms:created>
  <dcterms:modified xsi:type="dcterms:W3CDTF">2015-01-27T07:26:46Z</dcterms:modified>
  <cp:category/>
  <cp:version/>
  <cp:contentType/>
  <cp:contentStatus/>
</cp:coreProperties>
</file>