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<sst xmlns="http://schemas.openxmlformats.org/spreadsheetml/2006/main" count="128" uniqueCount="102">
  <si>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</si>
  <si>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</si>
  <si>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</si>
  <si>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</si>
  <si>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</si>
  <si>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</si>
  <si>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</si>
  <si>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</si>
  <si>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</si>
  <si>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</si>
  <si>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</si>
  <si>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</si>
  <si>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</si>
  <si>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</si>
  <si>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</si>
  <si>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</si>
  <si>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</si>
  <si>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</si>
  <si>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</si>
  <si>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</si>
  <si>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</si>
  <si>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</si>
  <si>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</si>
  <si>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</si>
  <si>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</si>
  <si>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</si>
  <si>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</si>
  <si>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</si>
  <si>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</si>
  <si>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</si>
  <si>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</si>
  <si>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</si>
  <si>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</si>
  <si>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</si>
  <si>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</si>
  <si>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</si>
  <si>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</si>
  <si>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</si>
  <si>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</si>
  <si>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</si>
  <si>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</si>
  <si>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</si>
  <si>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</si>
  <si>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</si>
  <si>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</si>
  <si>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</si>
  <si>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</si>
  <si>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</si>
  <si>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</si>
  <si>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</si>
  <si>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</si>
  <si>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</si>
  <si>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</si>
  <si>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</si>
  <si>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</si>
  <si>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</si>
  <si>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</si>
  <si>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</si>
  <si>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</si>
  <si>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</si>
  <si>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</si>
  <si>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</si>
  <si>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</si>
  <si>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</si>
  <si>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</si>
  <si>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</si>
  <si>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</si>
  <si>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</si>
  <si>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</si>
  <si>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</si>
  <si>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</si>
  <si>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</si>
  <si>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</si>
  <si>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</si>
  <si>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</si>
  <si>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</si>
  <si>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</si>
  <si>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</si>
  <si>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</si>
  <si>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</si>
  <si>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</si>
  <si>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0,4 ставки</t>
  </si>
  <si>
    <t>0,2 ставки</t>
  </si>
  <si>
    <t xml:space="preserve">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</si>
  <si>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</si>
  <si>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</si>
  <si>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</si>
  <si>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</si>
  <si>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</si>
  <si>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</si>
  <si>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</si>
  <si>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</si>
  <si>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</si>
  <si>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</si>
  <si>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1.2 Арендаторы (интер-телеком, ростелеком)</t>
  </si>
  <si>
    <t>ост.на 01.07</t>
  </si>
  <si>
    <t>май-июнь</t>
  </si>
  <si>
    <t xml:space="preserve">                    за  май-июнь  2014 г.</t>
  </si>
  <si>
    <t xml:space="preserve">3. </t>
  </si>
  <si>
    <t>Прочистка канализации п-д1,2</t>
  </si>
  <si>
    <t>Промывка, опрессовка системы отопления</t>
  </si>
  <si>
    <t>Демонтаж. Монтаж эл.узла (1шт)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</si>
</sst>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" fillId="0" borderId="7" xfId="0" applyFont="1" applyBorder="1" applyAlignment="1">
      <alignment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8" t="s">
        <v>93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91</v>
      </c>
      <c r="L6" s="25">
        <v>4</v>
      </c>
      <c r="M6" s="49">
        <f>L6*114.3*1.202</f>
        <v>549.5544</v>
      </c>
    </row>
    <row r="7" spans="1:13" ht="12.75">
      <c r="A7" t="s">
        <v>2</v>
      </c>
      <c r="E7">
        <v>2042.8</v>
      </c>
      <c r="F7" t="s">
        <v>72</v>
      </c>
      <c r="J7" s="14">
        <v>2</v>
      </c>
      <c r="K7" s="14" t="s">
        <v>48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640</v>
      </c>
      <c r="F8" t="s">
        <v>72</v>
      </c>
      <c r="J8" s="15"/>
      <c r="K8" s="15" t="s">
        <v>49</v>
      </c>
      <c r="L8" s="21">
        <v>4</v>
      </c>
      <c r="M8" s="49">
        <f t="shared" si="0"/>
        <v>549.5544</v>
      </c>
    </row>
    <row r="9" spans="1:13" ht="12.75">
      <c r="A9" t="s">
        <v>4</v>
      </c>
      <c r="J9" s="16"/>
      <c r="K9" s="16" t="s">
        <v>50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220</v>
      </c>
      <c r="F10" t="s">
        <v>72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2354</v>
      </c>
      <c r="F11" t="s">
        <v>72</v>
      </c>
      <c r="J11" s="16"/>
      <c r="K11" s="18" t="s">
        <v>54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136</v>
      </c>
      <c r="F12" t="s">
        <v>72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53</v>
      </c>
      <c r="L13" s="23">
        <v>6</v>
      </c>
      <c r="M13" s="49">
        <f t="shared" si="0"/>
        <v>824.3315999999999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56</v>
      </c>
      <c r="L15" s="22"/>
      <c r="M15" s="49">
        <f t="shared" si="0"/>
        <v>0</v>
      </c>
    </row>
    <row r="16" spans="1:13" ht="12.75">
      <c r="A16" s="2" t="s">
        <v>9</v>
      </c>
      <c r="F16" s="11">
        <v>47865.9</v>
      </c>
      <c r="J16" s="15" t="s">
        <v>57</v>
      </c>
      <c r="K16" s="26" t="s">
        <v>58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44581.89</v>
      </c>
      <c r="J17" s="15" t="s">
        <v>59</v>
      </c>
      <c r="K17" s="26" t="s">
        <v>60</v>
      </c>
      <c r="L17" s="21">
        <v>6.5</v>
      </c>
      <c r="M17" s="49">
        <f t="shared" si="0"/>
        <v>893.0258999999999</v>
      </c>
    </row>
    <row r="18" spans="2:13" ht="12.75">
      <c r="B18" t="s">
        <v>11</v>
      </c>
      <c r="F18" s="9">
        <f>F17/F16</f>
        <v>0.9313914498630549</v>
      </c>
      <c r="J18" s="16" t="s">
        <v>61</v>
      </c>
      <c r="K18" s="18" t="s">
        <v>62</v>
      </c>
      <c r="L18" s="23">
        <v>0</v>
      </c>
      <c r="M18" s="49">
        <f t="shared" si="0"/>
        <v>0</v>
      </c>
    </row>
    <row r="19" spans="1:13" ht="12.75">
      <c r="A19" t="s">
        <v>94</v>
      </c>
      <c r="F19" s="11">
        <v>1200</v>
      </c>
      <c r="J19" s="20"/>
      <c r="K19" s="27" t="s">
        <v>63</v>
      </c>
      <c r="L19" s="28">
        <f>SUM(L6:L18)</f>
        <v>20.5</v>
      </c>
      <c r="M19" s="34">
        <f>SUM(M6:M18)</f>
        <v>2816.4663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45781.89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99</v>
      </c>
      <c r="L23" s="25">
        <v>9.66</v>
      </c>
      <c r="M23" s="33">
        <f>L23*114.3*1.202*1.15</f>
        <v>1526.2499573999996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100</v>
      </c>
      <c r="L24" s="25">
        <v>51.16</v>
      </c>
      <c r="M24" s="33">
        <f>L24*114.3*1.202*1.15</f>
        <v>8083.120892399998</v>
      </c>
    </row>
    <row r="25" spans="1:13" ht="12.75">
      <c r="A25" t="s">
        <v>15</v>
      </c>
      <c r="D25" t="s">
        <v>81</v>
      </c>
      <c r="F25" s="11">
        <v>4625.3</v>
      </c>
      <c r="J25" s="20">
        <v>3</v>
      </c>
      <c r="K25" s="20" t="s">
        <v>101</v>
      </c>
      <c r="L25" s="25">
        <v>3.12</v>
      </c>
      <c r="M25" s="33">
        <f>L25*114.3*1.202*1.15</f>
        <v>492.95029679999993</v>
      </c>
    </row>
    <row r="26" spans="1:13" ht="12.75">
      <c r="A26" s="6" t="s">
        <v>18</v>
      </c>
      <c r="D26" t="s">
        <v>82</v>
      </c>
      <c r="F26" s="5">
        <v>1913.58</v>
      </c>
      <c r="J26" s="20">
        <v>4</v>
      </c>
      <c r="K26" s="20"/>
      <c r="L26" s="25"/>
      <c r="M26" s="33">
        <f>L26*114.3*1.202*1.15</f>
        <v>0</v>
      </c>
    </row>
    <row r="27" spans="1:13" ht="12.75">
      <c r="A27" s="6" t="s">
        <v>98</v>
      </c>
      <c r="F27" s="5">
        <v>0</v>
      </c>
      <c r="J27" s="20">
        <v>5</v>
      </c>
      <c r="K27" s="20"/>
      <c r="L27" s="25"/>
      <c r="M27" s="33">
        <f aca="true" t="shared" si="1" ref="M27:M33">L27*114.3*1.202*1.15</f>
        <v>0</v>
      </c>
    </row>
    <row r="28" spans="1:13" ht="12.75">
      <c r="A28" s="4" t="s">
        <v>38</v>
      </c>
      <c r="F28" s="32">
        <f>F25+F26+F27</f>
        <v>6538.88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2.17</v>
      </c>
      <c r="E30" t="s">
        <v>17</v>
      </c>
      <c r="F30" s="11">
        <f>E7*D30</f>
        <v>4432.876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85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501</v>
      </c>
      <c r="C32" t="s">
        <v>20</v>
      </c>
      <c r="D32" s="5">
        <v>3.31</v>
      </c>
      <c r="E32" t="s">
        <v>17</v>
      </c>
      <c r="F32" s="5">
        <v>1658.31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86</v>
      </c>
      <c r="B33">
        <v>640</v>
      </c>
      <c r="C33" t="s">
        <v>16</v>
      </c>
      <c r="D33" s="5">
        <v>0.4</v>
      </c>
      <c r="E33" t="s">
        <v>17</v>
      </c>
      <c r="F33" s="5">
        <f>B33*D33</f>
        <v>256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48</v>
      </c>
      <c r="C34" t="s">
        <v>88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SUM(L23:L33)</f>
        <v>63.93999999999999</v>
      </c>
      <c r="M34" s="34">
        <f>SUM(M23:M33)</f>
        <v>10102.321146599998</v>
      </c>
    </row>
    <row r="35" spans="1:11" ht="12.75">
      <c r="A35" s="4" t="s">
        <v>21</v>
      </c>
      <c r="B35" s="10"/>
      <c r="C35" s="10"/>
      <c r="F35" s="32">
        <f>SUM(F30:F34)</f>
        <v>6347.186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326784</v>
      </c>
      <c r="D37">
        <v>219171.6</v>
      </c>
      <c r="E37">
        <v>2042.8</v>
      </c>
      <c r="F37" s="35">
        <f>C37/D37*E37</f>
        <v>3045.806825336859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302275</v>
      </c>
      <c r="D38">
        <v>219171.6</v>
      </c>
      <c r="E38">
        <v>2042.8</v>
      </c>
      <c r="F38" s="35">
        <f>C38/D38*E38</f>
        <v>2817.369449326464</v>
      </c>
      <c r="J38" s="20">
        <v>1</v>
      </c>
      <c r="K38" s="20"/>
      <c r="L38" s="25"/>
      <c r="M38" s="25"/>
    </row>
    <row r="39" spans="1:13" ht="12.75">
      <c r="A39" t="s">
        <v>25</v>
      </c>
      <c r="F39" s="11">
        <f>M34</f>
        <v>10102.321146599998</v>
      </c>
      <c r="J39" s="20">
        <v>2</v>
      </c>
      <c r="K39" s="20"/>
      <c r="L39" s="25"/>
      <c r="M39" s="25"/>
    </row>
    <row r="40" spans="1:13" ht="12.75">
      <c r="A40" t="s">
        <v>80</v>
      </c>
      <c r="F40" s="5">
        <v>0</v>
      </c>
      <c r="J40" s="20">
        <v>3</v>
      </c>
      <c r="K40" s="20"/>
      <c r="L40" s="25"/>
      <c r="M40" s="25"/>
    </row>
    <row r="41" spans="1:13" ht="12.75">
      <c r="A41" t="s">
        <v>26</v>
      </c>
      <c r="F41" s="11">
        <f>M52</f>
        <v>0</v>
      </c>
      <c r="J41" s="20">
        <v>4</v>
      </c>
      <c r="K41" s="20"/>
      <c r="L41" s="25"/>
      <c r="M41" s="25"/>
    </row>
    <row r="42" spans="1:13" ht="12.75">
      <c r="A42" t="s">
        <v>27</v>
      </c>
      <c r="J42" s="20">
        <v>5</v>
      </c>
      <c r="K42" s="20"/>
      <c r="L42" s="25"/>
      <c r="M42" s="25"/>
    </row>
    <row r="43" spans="1:13" ht="12.75">
      <c r="A43" t="s">
        <v>28</v>
      </c>
      <c r="J43" s="20">
        <v>6</v>
      </c>
      <c r="K43" s="48"/>
      <c r="L43" s="25"/>
      <c r="M43" s="25"/>
    </row>
    <row r="44" spans="1:13" ht="12.75">
      <c r="A44" s="45"/>
      <c r="B44" s="45">
        <v>2042.8</v>
      </c>
      <c r="C44" s="45" t="s">
        <v>16</v>
      </c>
      <c r="D44" s="46">
        <v>0.75</v>
      </c>
      <c r="E44" s="45" t="s">
        <v>17</v>
      </c>
      <c r="F44" s="46">
        <f>B44*D44</f>
        <v>1532.1</v>
      </c>
      <c r="J44" s="20">
        <v>7</v>
      </c>
      <c r="K44" s="20"/>
      <c r="L44" s="25"/>
      <c r="M44" s="25"/>
    </row>
    <row r="45" spans="1:13" ht="12.75">
      <c r="A45" s="26" t="s">
        <v>89</v>
      </c>
      <c r="B45" s="26"/>
      <c r="C45" s="26"/>
      <c r="D45" s="47"/>
      <c r="E45" s="26"/>
      <c r="F45" s="47">
        <v>0</v>
      </c>
      <c r="J45" s="20">
        <v>8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17497.59742126332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2042.8</v>
      </c>
      <c r="C48" t="s">
        <v>72</v>
      </c>
      <c r="D48" s="5">
        <v>0.36</v>
      </c>
      <c r="E48" t="s">
        <v>17</v>
      </c>
      <c r="F48" s="11">
        <f>B48*D48</f>
        <v>735.4079999999999</v>
      </c>
      <c r="J48" s="20">
        <v>11</v>
      </c>
      <c r="K48" s="20"/>
      <c r="L48" s="25"/>
      <c r="M48" s="25"/>
    </row>
    <row r="49" spans="1:13" ht="12.75">
      <c r="A49" t="s">
        <v>32</v>
      </c>
      <c r="J49" s="20">
        <v>12</v>
      </c>
      <c r="K49" s="20"/>
      <c r="L49" s="25"/>
      <c r="M49" s="25"/>
    </row>
    <row r="50" spans="1:13" ht="12.75">
      <c r="A50" s="7" t="s">
        <v>79</v>
      </c>
      <c r="J50" s="20">
        <v>13</v>
      </c>
      <c r="K50" s="20"/>
      <c r="L50" s="25"/>
      <c r="M50" s="25"/>
    </row>
    <row r="51" spans="2:13" ht="12.75">
      <c r="B51">
        <v>2042.8</v>
      </c>
      <c r="C51" t="s">
        <v>16</v>
      </c>
      <c r="D51" s="11">
        <v>1.6</v>
      </c>
      <c r="E51" t="s">
        <v>17</v>
      </c>
      <c r="F51" s="11">
        <f>B51*D51</f>
        <v>3268.48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2">
        <f>F48+F51</f>
        <v>4003.888</v>
      </c>
      <c r="J52" s="20"/>
      <c r="K52" s="20"/>
      <c r="L52" s="31" t="s">
        <v>70</v>
      </c>
      <c r="M52" s="34">
        <f>SUM(M38:M51)</f>
        <v>0</v>
      </c>
    </row>
    <row r="53" ht="12.75">
      <c r="A53" s="4" t="s">
        <v>34</v>
      </c>
    </row>
    <row r="54" spans="1:6" ht="12.75">
      <c r="A54" s="7" t="s">
        <v>35</v>
      </c>
      <c r="B54" s="7"/>
      <c r="C54" s="7"/>
      <c r="D54" s="7"/>
      <c r="E54" s="7"/>
      <c r="F54" s="7"/>
    </row>
    <row r="55" spans="2:6" ht="12.75">
      <c r="B55">
        <v>2042.8</v>
      </c>
      <c r="C55" t="s">
        <v>16</v>
      </c>
      <c r="D55" s="11">
        <v>4.79</v>
      </c>
      <c r="E55" t="s">
        <v>17</v>
      </c>
      <c r="F55" s="11">
        <f>B55*D55</f>
        <v>9785.012</v>
      </c>
    </row>
    <row r="56" spans="1:8" ht="12.75">
      <c r="A56" s="4" t="s">
        <v>36</v>
      </c>
      <c r="F56" s="8">
        <f>SUM(F55)</f>
        <v>9785.012</v>
      </c>
      <c r="G56" s="7"/>
      <c r="H56" s="7"/>
    </row>
    <row r="57" spans="1:8" ht="12.75">
      <c r="A57" s="50" t="s">
        <v>92</v>
      </c>
      <c r="B57" s="45"/>
      <c r="C57" s="45"/>
      <c r="D57" s="51">
        <v>0</v>
      </c>
      <c r="E57" s="45"/>
      <c r="F57" s="52">
        <f>D57*E7</f>
        <v>0</v>
      </c>
      <c r="G57" s="7"/>
      <c r="H57" s="7"/>
    </row>
    <row r="58" spans="1:6" ht="12.75">
      <c r="A58" s="1" t="s">
        <v>37</v>
      </c>
      <c r="B58" s="1"/>
      <c r="F58" s="32">
        <f>F28+F35+F46+F52+F56+F57</f>
        <v>44172.56342126332</v>
      </c>
    </row>
    <row r="59" spans="1:6" ht="12.75">
      <c r="A59" s="1" t="s">
        <v>90</v>
      </c>
      <c r="B59" s="36"/>
      <c r="C59" s="36">
        <v>0.058</v>
      </c>
      <c r="D59" s="1"/>
      <c r="E59" s="1"/>
      <c r="F59" s="32">
        <f>F58*5.8%</f>
        <v>2562.0086784332725</v>
      </c>
    </row>
    <row r="60" spans="1:6" ht="15">
      <c r="A60" s="12" t="s">
        <v>39</v>
      </c>
      <c r="B60" s="12"/>
      <c r="C60" s="12"/>
      <c r="D60" s="12"/>
      <c r="E60" s="12"/>
      <c r="F60" s="37">
        <f>F58+F59</f>
        <v>46734.5720996966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95</v>
      </c>
    </row>
    <row r="62" spans="1:6" ht="12.75">
      <c r="A62" s="13"/>
      <c r="B62" s="40">
        <v>41760</v>
      </c>
      <c r="C62" s="41">
        <v>-90316</v>
      </c>
      <c r="D62" s="43">
        <f>F20</f>
        <v>45781.89</v>
      </c>
      <c r="E62" s="43">
        <f>F60</f>
        <v>46734.5720996966</v>
      </c>
      <c r="F62" s="44">
        <f>C62+D62-E62</f>
        <v>-91268.6820996966</v>
      </c>
    </row>
    <row r="81" ht="12.75"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2014-02-24T07:48:26Z</cp:lastPrinted>
  <dcterms:created xsi:type="dcterms:W3CDTF">2008-08-18T07:30:19Z</dcterms:created>
  <dcterms:modified xsi:type="dcterms:W3CDTF">2014-08-21T17:27:46Z</dcterms:modified>
  <cp:category/>
  <cp:version/>
  <cp:contentType/>
  <cp:contentStatus/>
</cp:coreProperties>
</file>