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<sst xmlns="http://schemas.openxmlformats.org/spreadsheetml/2006/main" count="123" uniqueCount="95">
  <si>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</si>
  <si>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</si>
  <si>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</si>
  <si>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</si>
  <si>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</si>
  <si>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</si>
  <si>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</si>
  <si>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</si>
  <si>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</si>
  <si>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</si>
  <si>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</si>
  <si>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</si>
  <si>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</si>
  <si>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</si>
  <si>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</si>
  <si>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</si>
  <si>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</si>
  <si>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</si>
  <si>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</si>
  <si>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</si>
  <si>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</si>
  <si>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</si>
  <si>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</si>
  <si>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</si>
  <si>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</si>
  <si>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</si>
  <si>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</si>
  <si>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</si>
  <si>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</si>
  <si>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</si>
  <si>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</si>
  <si>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</si>
  <si>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</si>
  <si>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</si>
  <si>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</si>
  <si>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</si>
  <si>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</si>
  <si>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</si>
  <si>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</si>
  <si>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</si>
  <si>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</si>
  <si>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</si>
  <si>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</si>
  <si>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</si>
  <si>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</si>
  <si>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</si>
  <si>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</si>
  <si>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</si>
  <si>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</si>
  <si>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</si>
  <si>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</si>
  <si>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</si>
  <si>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</si>
  <si>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</si>
  <si>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</si>
  <si>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</si>
  <si>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</si>
  <si>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</si>
  <si>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</si>
  <si>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</si>
  <si>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</si>
  <si>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</si>
  <si>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</si>
  <si>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</si>
  <si>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</si>
  <si>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</si>
  <si>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</si>
  <si>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</si>
  <si>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</si>
  <si>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</si>
  <si>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</si>
  <si>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</si>
  <si>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</si>
  <si>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</si>
  <si>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</si>
  <si>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</si>
  <si>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</si>
  <si>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</si>
  <si>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</si>
  <si>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</si>
  <si>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</si>
  <si>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</si>
  <si>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</si>
  <si>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</si>
  <si>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</si>
  <si>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</si>
  <si>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</si>
  <si>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</si>
  <si>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</si>
  <si>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</si>
  <si>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</si>
  <si>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</si>
  <si>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ост.на 01.10.</t>
  </si>
  <si>
    <t>сентябрь</t>
  </si>
  <si>
    <t xml:space="preserve">                    за  сентябрь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</si>
</sst>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8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27464.8</v>
      </c>
      <c r="J16" s="15" t="s">
        <v>60</v>
      </c>
      <c r="K16" s="26" t="s">
        <v>61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22516.83</v>
      </c>
      <c r="J17" s="16" t="s">
        <v>62</v>
      </c>
      <c r="K17" s="18" t="s">
        <v>63</v>
      </c>
      <c r="L17" s="23">
        <v>3.77</v>
      </c>
      <c r="M17" s="33">
        <f t="shared" si="0"/>
        <v>404.25868339999994</v>
      </c>
    </row>
    <row r="18" spans="2:13" ht="12.75">
      <c r="B18" t="s">
        <v>11</v>
      </c>
      <c r="F18" s="9">
        <f>F17/F16</f>
        <v>0.8198432175002186</v>
      </c>
      <c r="J18" s="20"/>
      <c r="K18" s="27" t="s">
        <v>64</v>
      </c>
      <c r="L18" s="28">
        <f>SUM(L7:L17)</f>
        <v>16.77</v>
      </c>
      <c r="M18" s="34">
        <f>SUM(M7:M17)</f>
        <v>1798.2541433999997</v>
      </c>
    </row>
    <row r="19" spans="1:11" ht="12.75">
      <c r="A19" t="s">
        <v>90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23663.29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/>
      <c r="L22" s="25"/>
      <c r="M22" s="33">
        <f>L22*89.21*1.202*1.15</f>
        <v>0</v>
      </c>
    </row>
    <row r="23" spans="10:13" ht="12.75">
      <c r="J23" s="20">
        <v>2</v>
      </c>
      <c r="K23" s="20"/>
      <c r="L23" s="25"/>
      <c r="M23" s="33">
        <f aca="true" t="shared" si="1" ref="M23:M35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91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8173.6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3027.2400000000002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1375</v>
      </c>
      <c r="C32" t="s">
        <v>20</v>
      </c>
      <c r="D32" s="5">
        <v>2.32</v>
      </c>
      <c r="E32" t="s">
        <v>17</v>
      </c>
      <c r="F32" s="5">
        <v>3190</v>
      </c>
      <c r="J32" s="20">
        <v>11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88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6217.24</v>
      </c>
      <c r="J36" s="20"/>
      <c r="K36" s="30" t="s">
        <v>64</v>
      </c>
      <c r="L36" s="28">
        <f>SUM(L22:L35)</f>
        <v>0</v>
      </c>
      <c r="M36" s="34">
        <f>SUM(M22:M35)</f>
        <v>0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151517</v>
      </c>
      <c r="D38">
        <v>219171.6</v>
      </c>
      <c r="E38">
        <v>2803</v>
      </c>
      <c r="F38" s="35">
        <f>C38/D38*E38</f>
        <v>1937.7608732153253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140605</v>
      </c>
      <c r="D39">
        <v>219171.6</v>
      </c>
      <c r="E39">
        <v>2803</v>
      </c>
      <c r="F39" s="35">
        <f>C39/D39*E39</f>
        <v>1798.2065878973372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0</v>
      </c>
      <c r="J40" s="20">
        <v>1</v>
      </c>
      <c r="K40" s="20"/>
      <c r="L40" s="25"/>
      <c r="M40" s="25"/>
    </row>
    <row r="41" spans="1:13" ht="12.75">
      <c r="A41" t="s">
        <v>80</v>
      </c>
      <c r="J41" s="20">
        <v>2</v>
      </c>
      <c r="K41" s="20"/>
      <c r="L41" s="25"/>
      <c r="M41" s="25"/>
    </row>
    <row r="42" spans="2:13" ht="12.75">
      <c r="B42">
        <v>2803</v>
      </c>
      <c r="C42" t="s">
        <v>16</v>
      </c>
      <c r="D42" s="5"/>
      <c r="F42" s="11">
        <v>0</v>
      </c>
      <c r="J42" s="20">
        <v>3</v>
      </c>
      <c r="K42" s="20"/>
      <c r="L42" s="25"/>
      <c r="M42" s="25"/>
    </row>
    <row r="43" spans="1:13" ht="12.75">
      <c r="A43" t="s">
        <v>26</v>
      </c>
      <c r="F43" s="11">
        <f>M62</f>
        <v>0</v>
      </c>
      <c r="J43" s="20">
        <v>4</v>
      </c>
      <c r="K43" s="20"/>
      <c r="L43" s="25"/>
      <c r="M43" s="25"/>
    </row>
    <row r="44" spans="1:13" ht="12.75">
      <c r="A44" t="s">
        <v>27</v>
      </c>
      <c r="J44" s="20">
        <v>5</v>
      </c>
      <c r="K44" s="20"/>
      <c r="L44" s="25"/>
      <c r="M44" s="25"/>
    </row>
    <row r="45" spans="1:13" ht="12.75">
      <c r="A45" t="s">
        <v>28</v>
      </c>
      <c r="J45" s="20">
        <v>6</v>
      </c>
      <c r="K45" s="20"/>
      <c r="L45" s="25"/>
      <c r="M45" s="25"/>
    </row>
    <row r="46" spans="2:13" ht="12.75">
      <c r="B46">
        <v>2803</v>
      </c>
      <c r="C46" t="s">
        <v>16</v>
      </c>
      <c r="D46" s="11">
        <v>0.29</v>
      </c>
      <c r="E46" t="s">
        <v>17</v>
      </c>
      <c r="F46" s="11">
        <f>B46*D46</f>
        <v>812.8699999999999</v>
      </c>
      <c r="J46" s="20">
        <v>7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4548.837461112662</v>
      </c>
      <c r="J47" s="20">
        <v>8</v>
      </c>
      <c r="K47" s="20"/>
      <c r="L47" s="25"/>
      <c r="M47" s="25"/>
    </row>
    <row r="48" spans="1:13" ht="12.75">
      <c r="A48" s="4" t="s">
        <v>30</v>
      </c>
      <c r="F48" s="5"/>
      <c r="J48" s="20">
        <v>9</v>
      </c>
      <c r="K48" s="20"/>
      <c r="L48" s="25"/>
      <c r="M48" s="25"/>
    </row>
    <row r="49" spans="1:13" ht="12.75">
      <c r="A49" t="s">
        <v>31</v>
      </c>
      <c r="B49">
        <v>2803</v>
      </c>
      <c r="C49" t="s">
        <v>73</v>
      </c>
      <c r="D49" s="5">
        <v>0.12</v>
      </c>
      <c r="E49" t="s">
        <v>17</v>
      </c>
      <c r="F49" s="11">
        <f>B49*D49</f>
        <v>336.36</v>
      </c>
      <c r="J49" s="20">
        <v>10</v>
      </c>
      <c r="K49" s="20"/>
      <c r="L49" s="25"/>
      <c r="M49" s="25"/>
    </row>
    <row r="50" spans="1:13" ht="12.75">
      <c r="A50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81</v>
      </c>
      <c r="F51" s="5"/>
      <c r="J51" s="20">
        <v>12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0.66</v>
      </c>
      <c r="E52" t="s">
        <v>17</v>
      </c>
      <c r="F52" s="11">
        <f>B52*D52</f>
        <v>1849.98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2186.34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1.48</v>
      </c>
      <c r="E56" t="s">
        <v>17</v>
      </c>
      <c r="F56" s="11">
        <f>B56*D56</f>
        <v>4148.44</v>
      </c>
      <c r="J56" s="20">
        <v>17</v>
      </c>
      <c r="K56" s="20"/>
      <c r="L56" s="25"/>
      <c r="M56" s="25"/>
    </row>
    <row r="57" spans="1:13" ht="12.75">
      <c r="A57" s="4" t="s">
        <v>36</v>
      </c>
      <c r="F57" s="8">
        <f>SUM(F56)</f>
        <v>4148.44</v>
      </c>
      <c r="J57" s="20">
        <v>18</v>
      </c>
      <c r="K57" s="20"/>
      <c r="L57" s="25"/>
      <c r="M57" s="25"/>
    </row>
    <row r="58" spans="1:13" ht="12.75">
      <c r="A58" s="1" t="s">
        <v>37</v>
      </c>
      <c r="B58" s="1"/>
      <c r="F58" s="32">
        <f>F28+F36+F47+F53+F57</f>
        <v>25274.45746111266</v>
      </c>
      <c r="J58" s="20">
        <v>19</v>
      </c>
      <c r="K58" s="20"/>
      <c r="L58" s="25"/>
      <c r="M58" s="25"/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202.1956596889013</v>
      </c>
      <c r="J59" s="20">
        <v>20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25476.65312080156</v>
      </c>
      <c r="J60" s="20">
        <v>21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92</v>
      </c>
      <c r="J61" s="20">
        <v>22</v>
      </c>
      <c r="K61" s="20"/>
      <c r="L61" s="25"/>
      <c r="M61" s="25"/>
    </row>
    <row r="62" spans="1:13" ht="12.75">
      <c r="A62" s="13"/>
      <c r="B62" s="39">
        <v>41518</v>
      </c>
      <c r="C62" s="40">
        <v>-561614</v>
      </c>
      <c r="D62" s="43">
        <f>F20</f>
        <v>23663.29</v>
      </c>
      <c r="E62" s="43">
        <f>F60</f>
        <v>25476.65312080156</v>
      </c>
      <c r="F62" s="44">
        <f>C62+D62-E62</f>
        <v>-563427.3631208015</v>
      </c>
      <c r="J62" s="20"/>
      <c r="K62" s="20"/>
      <c r="L62" s="31" t="s">
        <v>71</v>
      </c>
      <c r="M62" s="34">
        <f>SUM(M40:M61)</f>
        <v>0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2013-11-25T16:43:40Z</dcterms:modified>
  <cp:category/>
  <cp:version/>
  <cp:contentType/>
  <cp:contentStatus/>
</cp:coreProperties>
</file>