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<sst xmlns="http://schemas.openxmlformats.org/spreadsheetml/2006/main" count="120" uniqueCount="97">
  <si>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</si>
  <si>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</si>
  <si>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</si>
  <si>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</si>
  <si>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</si>
  <si>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</si>
  <si>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</si>
  <si>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</si>
  <si>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</si>
  <si>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</si>
  <si>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</si>
  <si>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</si>
  <si>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</si>
  <si>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</si>
  <si>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</si>
  <si>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</si>
  <si>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</si>
  <si>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</si>
  <si>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</si>
  <si>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</si>
  <si>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</si>
  <si>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</si>
  <si>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</si>
  <si>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</si>
  <si>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</si>
  <si>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</si>
  <si>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</si>
  <si>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</si>
  <si>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</si>
  <si>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</si>
  <si>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</si>
  <si>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</si>
  <si>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</si>
  <si>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</si>
  <si>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</si>
  <si>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</si>
  <si>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</si>
  <si>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</si>
  <si>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</si>
  <si>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</si>
  <si>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</si>
  <si>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</si>
  <si>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</si>
  <si>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</si>
  <si>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</si>
  <si>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</si>
  <si>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</si>
  <si>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</si>
  <si>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</si>
  <si>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</si>
  <si>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</si>
  <si>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</si>
  <si>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</si>
  <si>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</si>
  <si>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</si>
  <si>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</si>
  <si>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</si>
  <si>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</si>
  <si>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</si>
  <si>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</si>
  <si>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</si>
  <si>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</si>
  <si>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</si>
  <si>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</si>
  <si>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</si>
  <si>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</si>
  <si>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</si>
  <si>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</si>
  <si>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</si>
  <si>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</si>
  <si>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</si>
  <si>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</si>
  <si>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</si>
  <si>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</si>
  <si>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</si>
  <si>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</si>
  <si>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</si>
  <si>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</si>
  <si>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</si>
  <si>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</si>
  <si>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</si>
  <si>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</si>
  <si>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</si>
  <si>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</si>
  <si>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</si>
  <si>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</si>
  <si>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</si>
  <si>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</si>
  <si>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</si>
  <si>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</si>
  <si>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</si>
  <si>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</si>
  <si>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 ростелеком,</t>
    </r>
    <r>
      <rPr>
        <sz val="10"/>
        <rFont val="Arial Cyr"/>
        <family val="0"/>
      </rPr>
      <t>)</t>
    </r>
  </si>
  <si>
    <t>3.</t>
  </si>
  <si>
    <t>ост.на 01.10.</t>
  </si>
  <si>
    <t>сентябрь</t>
  </si>
  <si>
    <t xml:space="preserve">                    за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</si>
</sst>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8" t="s">
        <v>91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7</v>
      </c>
      <c r="M7" s="33">
        <f>L7*89.21*1.202</f>
        <v>750.6129399999999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6</v>
      </c>
      <c r="M12" s="33">
        <f t="shared" si="0"/>
        <v>643.38252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36982.53</v>
      </c>
      <c r="J16" s="15" t="s">
        <v>61</v>
      </c>
      <c r="K16" s="26" t="s">
        <v>62</v>
      </c>
      <c r="L16" s="21">
        <v>3</v>
      </c>
      <c r="M16" s="33">
        <f t="shared" si="0"/>
        <v>321.69126</v>
      </c>
    </row>
    <row r="17" spans="1:13" ht="12.75">
      <c r="A17" t="s">
        <v>11</v>
      </c>
      <c r="F17" s="5">
        <v>37158.81</v>
      </c>
      <c r="J17" s="16" t="s">
        <v>63</v>
      </c>
      <c r="K17" s="18" t="s">
        <v>64</v>
      </c>
      <c r="L17" s="23">
        <v>2.88</v>
      </c>
      <c r="M17" s="33">
        <f t="shared" si="0"/>
        <v>308.82360959999994</v>
      </c>
    </row>
    <row r="18" spans="2:13" ht="12.75">
      <c r="B18" t="s">
        <v>12</v>
      </c>
      <c r="F18" s="9">
        <f>F17/F16</f>
        <v>1.004766574920645</v>
      </c>
      <c r="J18" s="20"/>
      <c r="K18" s="27" t="s">
        <v>65</v>
      </c>
      <c r="L18" s="28">
        <f>SUM(L7:L17)</f>
        <v>18.88</v>
      </c>
      <c r="M18" s="34">
        <f>SUM(M7:M17)</f>
        <v>2024.5103295999997</v>
      </c>
    </row>
    <row r="19" spans="1:11" ht="12.75">
      <c r="A19" t="s">
        <v>92</v>
      </c>
      <c r="F19" s="11">
        <v>686.46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37845.27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>
        <v>2</v>
      </c>
      <c r="K23" s="20"/>
      <c r="L23" s="25"/>
      <c r="M23" s="33">
        <f aca="true" t="shared" si="1" ref="M23:M34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18</v>
      </c>
      <c r="F30" s="11">
        <f>E7*D30</f>
        <v>3409.0200000000004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577</v>
      </c>
      <c r="C32" t="s">
        <v>21</v>
      </c>
      <c r="D32" s="5">
        <v>3.31</v>
      </c>
      <c r="E32" t="s">
        <v>18</v>
      </c>
      <c r="F32" s="11">
        <v>1909.87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828.6</v>
      </c>
      <c r="C33" t="s">
        <v>17</v>
      </c>
      <c r="D33" s="11">
        <v>0.4</v>
      </c>
      <c r="E33" t="s">
        <v>18</v>
      </c>
      <c r="F33" s="11">
        <f>B33*D33</f>
        <v>331.44000000000005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90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5650.33</v>
      </c>
      <c r="J35" s="20"/>
      <c r="K35" s="30" t="s">
        <v>65</v>
      </c>
      <c r="L35" s="28">
        <f>SUM(L22:L34)</f>
        <v>0</v>
      </c>
      <c r="M35" s="34">
        <f>SUM(M22:M34)</f>
        <v>0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151517</v>
      </c>
      <c r="D37">
        <v>219171.6</v>
      </c>
      <c r="E37">
        <v>3156.5</v>
      </c>
      <c r="F37" s="35">
        <f>C37/D37*E37</f>
        <v>2182.1413472365944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140605</v>
      </c>
      <c r="D38">
        <v>219171.6</v>
      </c>
      <c r="E38">
        <v>3156.5</v>
      </c>
      <c r="F38" s="35">
        <f>C38/D38*E38</f>
        <v>2024.9871904024062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0</v>
      </c>
      <c r="J39" s="20">
        <v>1</v>
      </c>
      <c r="K39" s="20"/>
      <c r="L39" s="25"/>
      <c r="M39" s="25"/>
    </row>
    <row r="40" spans="1:13" ht="12.75">
      <c r="A40" t="s">
        <v>83</v>
      </c>
      <c r="J40" s="20">
        <v>2</v>
      </c>
      <c r="K40" s="20"/>
      <c r="L40" s="25"/>
      <c r="M40" s="25"/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27</v>
      </c>
      <c r="F42" s="5">
        <f>M55</f>
        <v>0</v>
      </c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F44" s="5"/>
      <c r="J44" s="20">
        <v>6</v>
      </c>
      <c r="K44" s="20"/>
      <c r="L44" s="25"/>
      <c r="M44" s="25"/>
    </row>
    <row r="45" spans="2:13" ht="12.75">
      <c r="B45">
        <v>3156.5</v>
      </c>
      <c r="C45" t="s">
        <v>17</v>
      </c>
      <c r="D45" s="11">
        <v>0.29</v>
      </c>
      <c r="E45" t="s">
        <v>18</v>
      </c>
      <c r="F45" s="5">
        <f>B45*D45</f>
        <v>915.385</v>
      </c>
      <c r="J45" s="20">
        <v>7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5122.513537639001</v>
      </c>
      <c r="J46" s="20">
        <v>8</v>
      </c>
      <c r="K46" s="20"/>
      <c r="L46" s="25"/>
      <c r="M46" s="25"/>
    </row>
    <row r="47" spans="1:13" ht="12.75">
      <c r="A47" s="4" t="s">
        <v>31</v>
      </c>
      <c r="J47" s="20">
        <v>9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0.12</v>
      </c>
      <c r="E48" t="s">
        <v>18</v>
      </c>
      <c r="F48" s="11">
        <f>B48*D48</f>
        <v>378.78</v>
      </c>
      <c r="J48" s="20">
        <v>10</v>
      </c>
      <c r="K48" s="20"/>
      <c r="L48" s="25"/>
      <c r="M48" s="25"/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0.66</v>
      </c>
      <c r="E51" t="s">
        <v>18</v>
      </c>
      <c r="F51" s="11">
        <f>B51*D51</f>
        <v>2083.29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2462.0699999999997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1.48</v>
      </c>
      <c r="E55" t="s">
        <v>18</v>
      </c>
      <c r="F55" s="5">
        <f>B55*D55</f>
        <v>4671.62</v>
      </c>
      <c r="J55" s="20"/>
      <c r="K55" s="20"/>
      <c r="L55" s="31" t="s">
        <v>72</v>
      </c>
      <c r="M55" s="28">
        <f>SUM(M39:M53)</f>
        <v>0</v>
      </c>
    </row>
    <row r="56" spans="1:6" ht="12.75">
      <c r="A56" s="4" t="s">
        <v>37</v>
      </c>
      <c r="F56" s="8">
        <f>SUM(F55)</f>
        <v>4671.62</v>
      </c>
    </row>
    <row r="57" spans="1:6" ht="12.75">
      <c r="A57" s="1" t="s">
        <v>38</v>
      </c>
      <c r="B57" s="1"/>
      <c r="F57" s="32">
        <f>F28+F35+F46+F52+F56</f>
        <v>25601.733537639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204.813868301112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25806.547405940113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41518</v>
      </c>
      <c r="C61" s="40">
        <v>-55641</v>
      </c>
      <c r="D61" s="43">
        <f>F20</f>
        <v>37845.27</v>
      </c>
      <c r="E61" s="43">
        <f>F59</f>
        <v>25806.547405940113</v>
      </c>
      <c r="F61" s="44">
        <f>C61+D61-E61</f>
        <v>-43602.27740594011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2013-11-25T11:22:35Z</dcterms:modified>
  <cp:category/>
  <cp:version/>
  <cp:contentType/>
  <cp:contentStatus/>
</cp:coreProperties>
</file>