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<sst xmlns="http://schemas.openxmlformats.org/spreadsheetml/2006/main" count="121" uniqueCount="95">
  <si>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</si>
  <si>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</si>
  <si>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</si>
  <si>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</si>
  <si>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</si>
  <si>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</si>
  <si>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</si>
  <si>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</si>
  <si>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</si>
  <si>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</si>
  <si>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</si>
  <si>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</si>
  <si>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</si>
  <si>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</si>
  <si>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</si>
  <si>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</si>
  <si>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</si>
  <si>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</si>
  <si>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</si>
  <si>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</si>
  <si>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</si>
  <si>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</si>
  <si>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</si>
  <si>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</si>
  <si>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</si>
  <si>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</si>
  <si>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</si>
  <si>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</si>
  <si>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</si>
  <si>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</si>
  <si>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</si>
  <si>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</si>
  <si>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</si>
  <si>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</si>
  <si>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</si>
  <si>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</si>
  <si>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</si>
  <si>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</si>
  <si>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</si>
  <si>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</si>
  <si>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</si>
  <si>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</si>
  <si>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</si>
  <si>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</si>
  <si>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</si>
  <si>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</si>
  <si>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</si>
  <si>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</si>
  <si>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</si>
  <si>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</si>
  <si>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</si>
  <si>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</si>
  <si>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</si>
  <si>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</si>
  <si>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</si>
  <si>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</si>
  <si>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</si>
  <si>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</si>
  <si>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</si>
  <si>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</si>
  <si>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</si>
  <si>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</si>
  <si>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</si>
  <si>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</si>
  <si>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</si>
  <si>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</si>
  <si>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</si>
  <si>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</si>
  <si>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</si>
  <si>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</si>
  <si>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</si>
  <si>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</si>
  <si>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</si>
  <si>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</si>
  <si>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</si>
  <si>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</si>
  <si>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</si>
  <si>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</si>
  <si>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</si>
  <si>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</si>
  <si>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</si>
  <si>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</si>
  <si>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</si>
  <si>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</si>
  <si>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</si>
  <si>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</si>
  <si>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</si>
  <si>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</si>
  <si>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</si>
  <si>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2013 г.</t>
  </si>
  <si>
    <t xml:space="preserve">3.  </t>
  </si>
  <si>
    <t>Рязаньгоргаз (техобслуживание и ремонт)</t>
  </si>
  <si>
    <t>ост.на 01.08.</t>
  </si>
  <si>
    <t>июль</t>
  </si>
  <si>
    <t xml:space="preserve">                    за июль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</si>
</sst>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94</v>
      </c>
    </row>
    <row r="3" spans="2:13" ht="12.75">
      <c r="B3" s="1" t="s">
        <v>82</v>
      </c>
      <c r="C3" s="8" t="s">
        <v>93</v>
      </c>
      <c r="D3" s="1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1</v>
      </c>
      <c r="M7" s="33">
        <f>L7*89.21*1.202</f>
        <v>107.23042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0.93</v>
      </c>
      <c r="M10" s="33">
        <f t="shared" si="0"/>
        <v>99.72429059999999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5534.2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4357.83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0.7874363051570236</v>
      </c>
      <c r="J18" s="20"/>
      <c r="K18" s="27" t="s">
        <v>64</v>
      </c>
      <c r="L18" s="28">
        <f>SUM(L7:L17)</f>
        <v>1.9300000000000002</v>
      </c>
      <c r="M18" s="34">
        <f>SUM(M7:M17)</f>
        <v>206.9547106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4357.83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>
        <f>L22*89.21*1.202*1.15</f>
        <v>0</v>
      </c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1156.32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90</v>
      </c>
      <c r="F27" s="5">
        <v>0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1156.32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83</v>
      </c>
      <c r="D30" s="5">
        <v>1.08</v>
      </c>
      <c r="E30" t="s">
        <v>18</v>
      </c>
      <c r="F30" s="11">
        <f>E7*D30</f>
        <v>619.488</v>
      </c>
    </row>
    <row r="31" ht="12.75">
      <c r="A31" t="s">
        <v>84</v>
      </c>
    </row>
    <row r="32" spans="2:6" ht="12.75">
      <c r="B32">
        <f>F32/D32</f>
        <v>0</v>
      </c>
      <c r="C32" t="s">
        <v>21</v>
      </c>
      <c r="D32" s="5">
        <v>3.31</v>
      </c>
      <c r="E32" t="s">
        <v>18</v>
      </c>
      <c r="F32" s="5">
        <v>0</v>
      </c>
    </row>
    <row r="33" spans="1:6" ht="12.75">
      <c r="A33" t="s">
        <v>85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86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619.488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158058</v>
      </c>
      <c r="D37">
        <v>218869.7</v>
      </c>
      <c r="E37">
        <v>573.6</v>
      </c>
      <c r="F37" s="35">
        <f>C37/D37*E37</f>
        <v>414.22850581875883</v>
      </c>
    </row>
    <row r="38" spans="1:6" ht="12.75">
      <c r="A38" t="s">
        <v>25</v>
      </c>
      <c r="C38">
        <v>78930</v>
      </c>
      <c r="D38">
        <v>218869.7</v>
      </c>
      <c r="E38">
        <v>573.6</v>
      </c>
      <c r="F38" s="35">
        <f>C38/D38*E38</f>
        <v>206.85479991063175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0.21</v>
      </c>
      <c r="E45" t="s">
        <v>18</v>
      </c>
      <c r="F45" s="11">
        <f>B45*D45</f>
        <v>120.456</v>
      </c>
    </row>
    <row r="46" spans="1:6" ht="12.75">
      <c r="A46" s="45" t="s">
        <v>91</v>
      </c>
      <c r="B46" s="45"/>
      <c r="C46" s="45"/>
      <c r="D46" s="46"/>
      <c r="E46" s="45"/>
      <c r="F46" s="46">
        <v>0</v>
      </c>
    </row>
    <row r="47" spans="1:6" ht="12.75">
      <c r="A47" s="4" t="s">
        <v>30</v>
      </c>
      <c r="B47" s="10"/>
      <c r="C47" s="10"/>
      <c r="F47" s="32">
        <f>SUM(F37:F46)</f>
        <v>741.5393057293905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573.6</v>
      </c>
      <c r="C49" t="s">
        <v>72</v>
      </c>
      <c r="D49" s="5">
        <v>0.14</v>
      </c>
      <c r="E49" t="s">
        <v>18</v>
      </c>
      <c r="F49" s="11">
        <f>B49*D49</f>
        <v>80.30400000000002</v>
      </c>
    </row>
    <row r="50" spans="1:6" ht="12.75">
      <c r="A50" t="s">
        <v>33</v>
      </c>
      <c r="F50" s="5"/>
    </row>
    <row r="51" spans="1:6" ht="12.75">
      <c r="A51" s="7" t="s">
        <v>87</v>
      </c>
      <c r="F51" s="5"/>
    </row>
    <row r="52" spans="2:6" ht="12.75">
      <c r="B52">
        <v>573.6</v>
      </c>
      <c r="C52" t="s">
        <v>17</v>
      </c>
      <c r="D52" s="11">
        <v>0.67</v>
      </c>
      <c r="E52" t="s">
        <v>18</v>
      </c>
      <c r="F52" s="11">
        <f>B52*D52</f>
        <v>384.312</v>
      </c>
    </row>
    <row r="53" spans="1:6" ht="12.75">
      <c r="A53" s="4" t="s">
        <v>34</v>
      </c>
      <c r="F53" s="32">
        <f>F49+F52</f>
        <v>464.61600000000004</v>
      </c>
    </row>
    <row r="54" ht="12.75">
      <c r="A54" s="4" t="s">
        <v>35</v>
      </c>
    </row>
    <row r="55" spans="1:6" ht="12.75">
      <c r="A55" s="7" t="s">
        <v>88</v>
      </c>
      <c r="B55" s="7"/>
      <c r="C55" s="7"/>
      <c r="D55" s="7"/>
      <c r="E55" s="7"/>
      <c r="F55" s="7"/>
    </row>
    <row r="56" spans="2:6" ht="12.75">
      <c r="B56">
        <v>573.6</v>
      </c>
      <c r="C56" t="s">
        <v>17</v>
      </c>
      <c r="D56" s="11">
        <v>1.62</v>
      </c>
      <c r="E56" t="s">
        <v>18</v>
      </c>
      <c r="F56" s="11">
        <f>B56*D56</f>
        <v>929.2320000000001</v>
      </c>
    </row>
    <row r="57" spans="1:6" ht="12.75">
      <c r="A57" s="4" t="s">
        <v>36</v>
      </c>
      <c r="F57" s="32">
        <f>SUM(F56)</f>
        <v>929.2320000000001</v>
      </c>
    </row>
    <row r="58" spans="1:6" ht="12.75">
      <c r="A58" s="1" t="s">
        <v>37</v>
      </c>
      <c r="B58" s="1"/>
      <c r="F58" s="32">
        <f>F28+F35+F47+F53+F57</f>
        <v>3911.1953057293904</v>
      </c>
    </row>
    <row r="59" spans="1:6" ht="12.75">
      <c r="A59" s="1" t="s">
        <v>39</v>
      </c>
      <c r="B59" s="36">
        <v>0.008</v>
      </c>
      <c r="C59" s="1"/>
      <c r="D59" s="1"/>
      <c r="E59" s="1"/>
      <c r="F59" s="32">
        <f>F58*0.8%</f>
        <v>31.289562445835124</v>
      </c>
    </row>
    <row r="60" spans="1:6" ht="15">
      <c r="A60" s="12" t="s">
        <v>40</v>
      </c>
      <c r="B60" s="12"/>
      <c r="C60" s="12"/>
      <c r="D60" s="12"/>
      <c r="E60" s="12"/>
      <c r="F60" s="44">
        <f>F58+F59</f>
        <v>3942.4848681752255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92</v>
      </c>
    </row>
    <row r="62" spans="1:6" ht="12.75">
      <c r="A62" s="13"/>
      <c r="B62" s="39">
        <v>41456</v>
      </c>
      <c r="C62" s="40">
        <v>19071</v>
      </c>
      <c r="D62" s="42">
        <f>F20</f>
        <v>4357.83</v>
      </c>
      <c r="E62" s="42">
        <f>F60</f>
        <v>3942.4848681752255</v>
      </c>
      <c r="F62" s="43">
        <f>C62+D62-E62</f>
        <v>19486.345131824775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2011-12-19T17:55:21Z</cp:lastPrinted>
  <dcterms:created xsi:type="dcterms:W3CDTF">2008-08-18T07:30:19Z</dcterms:created>
  <dcterms:modified xsi:type="dcterms:W3CDTF">2013-10-02T17:00:17Z</dcterms:modified>
  <cp:category/>
  <cp:version/>
  <cp:contentType/>
  <cp:contentStatus/>
</cp:coreProperties>
</file>