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<sst xmlns="http://schemas.openxmlformats.org/spreadsheetml/2006/main" count="136" uniqueCount="109">
  <si>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</si>
  <si>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</si>
  <si>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</si>
  <si>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</si>
  <si>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</si>
  <si>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</si>
  <si>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</si>
  <si>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</si>
  <si>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</si>
  <si>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</si>
  <si>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</si>
  <si>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</si>
  <si>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</si>
  <si>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</si>
  <si>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</si>
  <si>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</si>
  <si>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</si>
  <si>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</si>
  <si>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</si>
  <si>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</si>
  <si>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</si>
  <si>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</si>
  <si>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</si>
  <si>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</si>
  <si>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</si>
  <si>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</si>
  <si>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</si>
  <si>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</si>
  <si>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</si>
  <si>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</si>
  <si>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</si>
  <si>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</si>
  <si>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</si>
  <si>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</si>
  <si>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</si>
  <si>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</si>
  <si>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</si>
  <si>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</si>
  <si>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</si>
  <si>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</si>
  <si>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</si>
  <si>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</si>
  <si>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</si>
  <si>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</si>
  <si>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</si>
  <si>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</si>
  <si>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</si>
  <si>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</si>
  <si>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</si>
  <si>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</si>
  <si>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</si>
  <si>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</si>
  <si>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</si>
  <si>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</si>
  <si>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</si>
  <si>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</si>
  <si>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</si>
  <si>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</si>
  <si>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</si>
  <si>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</si>
  <si>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</si>
  <si>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</si>
  <si>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</si>
  <si>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</si>
  <si>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</si>
  <si>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</si>
  <si>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</si>
  <si>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</si>
  <si>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</si>
  <si>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</si>
  <si>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</si>
  <si>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</si>
  <si>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</si>
  <si>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</si>
  <si>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</si>
  <si>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</si>
  <si>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</si>
  <si>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</si>
  <si>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</si>
  <si>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</si>
  <si>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</si>
  <si>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</si>
  <si>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</si>
  <si>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</si>
  <si>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</si>
  <si>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</si>
  <si>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</si>
  <si>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</si>
  <si>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</si>
  <si>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</si>
  <si>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</si>
  <si>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</si>
  <si>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</si>
  <si>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2013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</si>
  <si>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</si>
  <si>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ост.на 01.11</t>
  </si>
  <si>
    <t>октябрь</t>
  </si>
  <si>
    <t xml:space="preserve">                    за  октябрь  2013 г.</t>
  </si>
  <si>
    <t>3.  Премия за месячник</t>
  </si>
  <si>
    <t>Смена муфта Д 25 (4шт) кв.24</t>
  </si>
  <si>
    <t>Муфта неразъемная Д 25</t>
  </si>
  <si>
    <t>4шт</t>
  </si>
  <si>
    <t>Муфта паечная 25</t>
  </si>
  <si>
    <t>Уголок 25</t>
  </si>
  <si>
    <t>6шт</t>
  </si>
  <si>
    <t>Слив и заполнение системы отопления</t>
  </si>
  <si>
    <t>Смена ламп (4шт)</t>
  </si>
  <si>
    <t>Лампа</t>
  </si>
  <si>
    <t>Стравливание воздуха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</si>
</sst>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M25" sqref="M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85</v>
      </c>
      <c r="C3" s="8" t="s">
        <v>96</v>
      </c>
      <c r="D3" s="8" t="s">
        <v>93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2844.4</v>
      </c>
      <c r="F7" t="s">
        <v>71</v>
      </c>
      <c r="J7" s="15"/>
      <c r="K7" s="15" t="s">
        <v>48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0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5562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248</v>
      </c>
      <c r="F12" t="s">
        <v>71</v>
      </c>
      <c r="J12" s="16"/>
      <c r="K12" s="18" t="s">
        <v>52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18894.19</v>
      </c>
      <c r="J16" s="15" t="s">
        <v>58</v>
      </c>
      <c r="K16" s="26" t="s">
        <v>59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11">
        <v>32929.7</v>
      </c>
      <c r="J17" s="16" t="s">
        <v>60</v>
      </c>
      <c r="K17" s="18" t="s">
        <v>61</v>
      </c>
      <c r="L17" s="23">
        <v>3.29</v>
      </c>
      <c r="M17" s="33">
        <f t="shared" si="0"/>
        <v>352.7880818</v>
      </c>
    </row>
    <row r="18" spans="2:13" ht="12.75">
      <c r="B18" t="s">
        <v>11</v>
      </c>
      <c r="F18" s="9">
        <f>F17/F16</f>
        <v>1.7428479336769662</v>
      </c>
      <c r="J18" s="20"/>
      <c r="K18" s="27" t="s">
        <v>62</v>
      </c>
      <c r="L18" s="28">
        <f>SUM(L7:L17)</f>
        <v>15.29</v>
      </c>
      <c r="M18" s="34">
        <f>SUM(M7:M17)</f>
        <v>1639.5531217999996</v>
      </c>
    </row>
    <row r="19" spans="1:11" ht="12.75">
      <c r="A19" t="s">
        <v>94</v>
      </c>
      <c r="F19" s="5">
        <v>1008.46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33938.159999999996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1.12</v>
      </c>
      <c r="M22" s="33">
        <f aca="true" t="shared" si="1" ref="M22:M30">L22*89.217*1.202*1.15</f>
        <v>138.123618192</v>
      </c>
    </row>
    <row r="23" spans="10:13" ht="12.75">
      <c r="J23" s="20">
        <v>2</v>
      </c>
      <c r="K23" s="20" t="s">
        <v>105</v>
      </c>
      <c r="L23" s="25">
        <v>19.91</v>
      </c>
      <c r="M23" s="33">
        <f>L23*89.217*1.202*1.15</f>
        <v>2455.3939626809993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0.28</v>
      </c>
      <c r="M24" s="33">
        <f t="shared" si="1"/>
        <v>34.530904548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 t="s">
        <v>108</v>
      </c>
      <c r="L25" s="25">
        <v>5</v>
      </c>
      <c r="M25" s="33">
        <f t="shared" si="1"/>
        <v>616.6232954999999</v>
      </c>
    </row>
    <row r="26" spans="1:13" ht="12.75">
      <c r="A26" s="6" t="s">
        <v>18</v>
      </c>
      <c r="D26" t="s">
        <v>83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11">
        <v>781.3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8476.5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3071.952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/>
      <c r="K31" s="30" t="s">
        <v>62</v>
      </c>
      <c r="L31" s="28">
        <f>SUM(L22:L22)</f>
        <v>1.12</v>
      </c>
      <c r="M31" s="34">
        <f>SUM(M22:M30)</f>
        <v>3244.671780920999</v>
      </c>
    </row>
    <row r="32" spans="2:11" ht="12.75">
      <c r="B32">
        <f>F32/D32</f>
        <v>618</v>
      </c>
      <c r="C32" t="s">
        <v>20</v>
      </c>
      <c r="D32" s="5">
        <v>3.31</v>
      </c>
      <c r="E32" t="s">
        <v>17</v>
      </c>
      <c r="F32" s="5">
        <v>2045.58</v>
      </c>
      <c r="K32" s="1" t="s">
        <v>66</v>
      </c>
    </row>
    <row r="33" spans="1:13" ht="12.75">
      <c r="A33" t="s">
        <v>88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89</v>
      </c>
      <c r="B34">
        <v>41</v>
      </c>
      <c r="C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5117.532</v>
      </c>
      <c r="J35" s="20">
        <v>1</v>
      </c>
      <c r="K35" s="20" t="s">
        <v>100</v>
      </c>
      <c r="L35" s="25" t="s">
        <v>101</v>
      </c>
      <c r="M35" s="25">
        <v>320</v>
      </c>
    </row>
    <row r="36" spans="1:13" ht="12.75">
      <c r="A36" s="4" t="s">
        <v>22</v>
      </c>
      <c r="B36" s="4"/>
      <c r="J36" s="20">
        <v>2</v>
      </c>
      <c r="K36" s="20" t="s">
        <v>102</v>
      </c>
      <c r="L36" s="25" t="s">
        <v>101</v>
      </c>
      <c r="M36" s="25">
        <v>60</v>
      </c>
    </row>
    <row r="37" spans="1:13" ht="12.75">
      <c r="A37" t="s">
        <v>23</v>
      </c>
      <c r="C37">
        <v>156985</v>
      </c>
      <c r="D37">
        <v>219171.6</v>
      </c>
      <c r="E37">
        <v>2844.4</v>
      </c>
      <c r="F37" s="35">
        <f>C37/D37*E37</f>
        <v>2037.3448658494076</v>
      </c>
      <c r="J37" s="20">
        <v>3</v>
      </c>
      <c r="K37" s="20" t="s">
        <v>103</v>
      </c>
      <c r="L37" s="25" t="s">
        <v>104</v>
      </c>
      <c r="M37" s="25">
        <v>72</v>
      </c>
    </row>
    <row r="38" spans="1:13" ht="12.75">
      <c r="A38" t="s">
        <v>24</v>
      </c>
      <c r="C38">
        <v>126360</v>
      </c>
      <c r="D38">
        <v>219171.6</v>
      </c>
      <c r="E38">
        <v>2844.4</v>
      </c>
      <c r="F38" s="35">
        <f>C38/D38*E38</f>
        <v>1639.8948768909843</v>
      </c>
      <c r="J38" s="20">
        <v>4</v>
      </c>
      <c r="K38" s="20" t="s">
        <v>107</v>
      </c>
      <c r="L38" s="25" t="s">
        <v>101</v>
      </c>
      <c r="M38" s="25">
        <v>26.08</v>
      </c>
    </row>
    <row r="39" spans="1:13" ht="12.75">
      <c r="A39" t="s">
        <v>25</v>
      </c>
      <c r="F39" s="11">
        <f>M31</f>
        <v>3244.671780920999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2844.4</v>
      </c>
      <c r="C41" t="s">
        <v>16</v>
      </c>
      <c r="D41" s="5"/>
      <c r="E41" t="s">
        <v>17</v>
      </c>
      <c r="F41" s="11">
        <v>721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M58</f>
        <v>478.08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2844.4</v>
      </c>
      <c r="C45" t="s">
        <v>16</v>
      </c>
      <c r="D45" s="11">
        <v>0.29</v>
      </c>
      <c r="E45" t="s">
        <v>17</v>
      </c>
      <c r="F45" s="11">
        <f>B45*D45</f>
        <v>824.876</v>
      </c>
      <c r="J45" s="20">
        <v>11</v>
      </c>
      <c r="K45" s="20"/>
      <c r="L45" s="25"/>
      <c r="M45" s="25"/>
    </row>
    <row r="46" spans="1:13" ht="12.75">
      <c r="A46" t="s">
        <v>91</v>
      </c>
      <c r="B46" t="s">
        <v>92</v>
      </c>
      <c r="D46" s="11"/>
      <c r="F46" s="11">
        <v>0</v>
      </c>
      <c r="J46" s="20">
        <v>12</v>
      </c>
      <c r="K46" s="20"/>
      <c r="L46" s="25"/>
      <c r="M46" s="25"/>
    </row>
    <row r="47" spans="1:13" ht="12.75">
      <c r="A47" s="4" t="s">
        <v>75</v>
      </c>
      <c r="B47" s="4"/>
      <c r="C47" s="10"/>
      <c r="F47" s="32">
        <f>SUM(F37:F46)</f>
        <v>8945.86752366139</v>
      </c>
      <c r="J47" s="20">
        <v>13</v>
      </c>
      <c r="K47" s="20"/>
      <c r="L47" s="25"/>
      <c r="M47" s="25"/>
    </row>
    <row r="48" spans="1:13" ht="12.75">
      <c r="A48" s="4" t="s">
        <v>29</v>
      </c>
      <c r="J48" s="20">
        <v>14</v>
      </c>
      <c r="K48" s="20"/>
      <c r="L48" s="25"/>
      <c r="M48" s="25"/>
    </row>
    <row r="49" spans="1:13" ht="12.75">
      <c r="A49" t="s">
        <v>30</v>
      </c>
      <c r="B49">
        <v>2844.4</v>
      </c>
      <c r="C49" t="s">
        <v>71</v>
      </c>
      <c r="D49" s="5">
        <v>0.12</v>
      </c>
      <c r="E49" t="s">
        <v>17</v>
      </c>
      <c r="F49" s="11">
        <f>B49*D49</f>
        <v>341.328</v>
      </c>
      <c r="J49" s="20">
        <v>15</v>
      </c>
      <c r="K49" s="20"/>
      <c r="L49" s="25"/>
      <c r="M49" s="25"/>
    </row>
    <row r="50" spans="1:13" ht="12.75">
      <c r="A50" t="s">
        <v>31</v>
      </c>
      <c r="F50" s="5"/>
      <c r="J50" s="20">
        <v>16</v>
      </c>
      <c r="K50" s="20"/>
      <c r="L50" s="25"/>
      <c r="M50" s="25"/>
    </row>
    <row r="51" spans="1:13" ht="12.75">
      <c r="A51" s="7" t="s">
        <v>80</v>
      </c>
      <c r="F51" s="5"/>
      <c r="J51" s="20">
        <v>17</v>
      </c>
      <c r="K51" s="20"/>
      <c r="L51" s="25"/>
      <c r="M51" s="25"/>
    </row>
    <row r="52" spans="2:13" ht="12.75">
      <c r="B52">
        <v>2844.4</v>
      </c>
      <c r="C52" t="s">
        <v>74</v>
      </c>
      <c r="D52" s="11">
        <v>0.67</v>
      </c>
      <c r="F52" s="11">
        <f>B52*D52</f>
        <v>1905.7480000000003</v>
      </c>
      <c r="J52" s="20">
        <v>18</v>
      </c>
      <c r="K52" s="20"/>
      <c r="L52" s="25"/>
      <c r="M52" s="25"/>
    </row>
    <row r="53" spans="1:13" ht="12.75">
      <c r="A53" s="4" t="s">
        <v>32</v>
      </c>
      <c r="B53" s="1"/>
      <c r="F53" s="32">
        <f>F49+F52</f>
        <v>2247.076</v>
      </c>
      <c r="J53" s="20">
        <v>19</v>
      </c>
      <c r="K53" s="20"/>
      <c r="L53" s="25"/>
      <c r="M53" s="25"/>
    </row>
    <row r="54" spans="1:13" ht="12.75">
      <c r="A54" s="4" t="s">
        <v>33</v>
      </c>
      <c r="J54" s="20">
        <v>20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21</v>
      </c>
      <c r="K55" s="20"/>
      <c r="L55" s="25"/>
      <c r="M55" s="25"/>
    </row>
    <row r="56" spans="2:13" ht="12.75">
      <c r="B56">
        <v>2844.4</v>
      </c>
      <c r="C56" t="s">
        <v>74</v>
      </c>
      <c r="D56" s="11">
        <v>1.89</v>
      </c>
      <c r="F56" s="5">
        <f>B56*D56</f>
        <v>5375.916</v>
      </c>
      <c r="J56" s="20">
        <v>22</v>
      </c>
      <c r="K56" s="20"/>
      <c r="L56" s="25"/>
      <c r="M56" s="25"/>
    </row>
    <row r="57" spans="1:13" ht="12.75">
      <c r="A57" s="4" t="s">
        <v>34</v>
      </c>
      <c r="B57" s="1"/>
      <c r="F57" s="8">
        <f>SUM(F56)</f>
        <v>5375.916</v>
      </c>
      <c r="J57" s="20">
        <v>23</v>
      </c>
      <c r="K57" s="20"/>
      <c r="L57" s="25"/>
      <c r="M57" s="25"/>
    </row>
    <row r="58" spans="1:13" ht="12.75">
      <c r="A58" s="1" t="s">
        <v>35</v>
      </c>
      <c r="B58" s="1"/>
      <c r="F58" s="8">
        <f>F28+F35+F47+F53+F57</f>
        <v>30162.891523661394</v>
      </c>
      <c r="J58" s="20"/>
      <c r="K58" s="20"/>
      <c r="L58" s="31" t="s">
        <v>69</v>
      </c>
      <c r="M58" s="28">
        <f>SUM(M35:M57)</f>
        <v>478.08</v>
      </c>
    </row>
    <row r="59" spans="1:6" ht="12.75">
      <c r="A59" s="1" t="s">
        <v>37</v>
      </c>
      <c r="B59" s="36">
        <v>0.008</v>
      </c>
      <c r="C59" s="1"/>
      <c r="D59" s="1"/>
      <c r="E59" s="1"/>
      <c r="F59" s="32">
        <f>F58*0.8%</f>
        <v>241.30313218929115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30404.194655850686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95</v>
      </c>
    </row>
    <row r="62" spans="1:6" ht="12.75">
      <c r="A62" s="13"/>
      <c r="B62" s="39">
        <v>41548</v>
      </c>
      <c r="C62" s="40">
        <v>-203228</v>
      </c>
      <c r="D62" s="43">
        <f>F20</f>
        <v>33938.159999999996</v>
      </c>
      <c r="E62" s="43">
        <f>F60</f>
        <v>30404.194655850686</v>
      </c>
      <c r="F62" s="44">
        <f>C62+D62-E62</f>
        <v>-199694.03465585067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2013-11-25T10:30:15Z</cp:lastPrinted>
  <dcterms:created xsi:type="dcterms:W3CDTF">2008-08-18T07:30:19Z</dcterms:created>
  <dcterms:modified xsi:type="dcterms:W3CDTF">2013-12-14T13:07:38Z</dcterms:modified>
  <cp:category/>
  <cp:version/>
  <cp:contentType/>
  <cp:contentStatus/>
</cp:coreProperties>
</file>