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<sst xmlns="http://schemas.openxmlformats.org/spreadsheetml/2006/main" count="126" uniqueCount="99">
  <si>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</si>
  <si>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</si>
  <si>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</si>
  <si>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</si>
  <si>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</si>
  <si>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</si>
  <si>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</si>
  <si>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</si>
  <si>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</si>
  <si>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</si>
  <si>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</si>
  <si>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</si>
  <si>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</si>
  <si>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</si>
  <si>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</si>
  <si>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</si>
  <si>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</si>
  <si>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</si>
  <si>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</si>
  <si>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</si>
  <si>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</si>
  <si>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</si>
  <si>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</si>
  <si>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</si>
  <si>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</si>
  <si>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</si>
  <si>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</si>
  <si>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</si>
  <si>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</si>
  <si>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</si>
  <si>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</si>
  <si>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</si>
  <si>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</si>
  <si>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</si>
  <si>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</si>
  <si>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</si>
  <si>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</si>
  <si>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</si>
  <si>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</si>
  <si>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</si>
  <si>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</si>
  <si>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</si>
  <si>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</si>
  <si>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</si>
  <si>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</si>
  <si>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</si>
  <si>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</si>
  <si>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</si>
  <si>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</si>
  <si>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</si>
  <si>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</si>
  <si>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</si>
  <si>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</si>
  <si>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</si>
  <si>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</si>
  <si>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</si>
  <si>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</si>
  <si>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</si>
  <si>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</si>
  <si>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</si>
  <si>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</si>
  <si>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</si>
  <si>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</si>
  <si>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</si>
  <si>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</si>
  <si>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</si>
  <si>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</si>
  <si>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</si>
  <si>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</si>
  <si>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</si>
  <si>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</si>
  <si>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</si>
  <si>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</si>
  <si>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</si>
  <si>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</si>
  <si>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</si>
  <si>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</si>
  <si>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</si>
  <si>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</si>
  <si>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</si>
  <si>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</si>
  <si>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</si>
  <si>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</si>
  <si>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</si>
  <si>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</si>
  <si>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</si>
  <si>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</si>
  <si>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</si>
  <si>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</si>
  <si>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</si>
  <si>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</si>
  <si>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</si>
  <si>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Испытание обследование строительных конструкций</t>
  </si>
  <si>
    <t>2013 г.</t>
  </si>
  <si>
    <t>1.2 Аренда (Спарк, Медиа-Маркет,интер-телеком,ростелеком)</t>
  </si>
  <si>
    <t xml:space="preserve">3.  </t>
  </si>
  <si>
    <t>ост.на 01.10.</t>
  </si>
  <si>
    <t>сентябрь</t>
  </si>
  <si>
    <t xml:space="preserve">                    за сентябрь 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</si>
</sst>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4">
      <selection activeCell="D59" sqref="D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65</v>
      </c>
      <c r="C2" s="1"/>
      <c r="D2" s="1" t="s">
        <v>75</v>
      </c>
      <c r="K2" t="s">
        <v>98</v>
      </c>
    </row>
    <row r="3" spans="2:13" ht="12.75">
      <c r="B3" s="1" t="s">
        <v>86</v>
      </c>
      <c r="C3" s="8" t="s">
        <v>97</v>
      </c>
      <c r="D3" s="8" t="s">
        <v>93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4305.3</v>
      </c>
      <c r="F7" t="s">
        <v>66</v>
      </c>
      <c r="J7" s="15"/>
      <c r="K7" s="15" t="s">
        <v>43</v>
      </c>
      <c r="L7" s="21">
        <v>7</v>
      </c>
      <c r="M7" s="33">
        <f>L7*89.21*1.202</f>
        <v>750.6129399999999</v>
      </c>
    </row>
    <row r="8" spans="1:13" ht="12.75">
      <c r="A8" t="s">
        <v>3</v>
      </c>
      <c r="E8">
        <v>617</v>
      </c>
      <c r="F8" t="s">
        <v>66</v>
      </c>
      <c r="J8" s="16"/>
      <c r="K8" s="16" t="s">
        <v>44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>
        <f t="shared" si="0"/>
        <v>0</v>
      </c>
    </row>
    <row r="10" spans="1:13" ht="12.75">
      <c r="A10" t="s">
        <v>5</v>
      </c>
      <c r="E10">
        <v>519.2</v>
      </c>
      <c r="F10" t="s">
        <v>66</v>
      </c>
      <c r="J10" s="16"/>
      <c r="K10" s="18" t="s">
        <v>48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1735.7</v>
      </c>
      <c r="F11" t="s">
        <v>66</v>
      </c>
      <c r="J11" s="14">
        <v>3</v>
      </c>
      <c r="K11" s="17" t="s">
        <v>46</v>
      </c>
      <c r="L11" s="22"/>
      <c r="M11" s="33">
        <f t="shared" si="0"/>
        <v>0</v>
      </c>
    </row>
    <row r="12" spans="1:13" ht="12.75">
      <c r="A12" t="s">
        <v>7</v>
      </c>
      <c r="E12">
        <v>539</v>
      </c>
      <c r="F12" t="s">
        <v>66</v>
      </c>
      <c r="J12" s="16"/>
      <c r="K12" s="18" t="s">
        <v>47</v>
      </c>
      <c r="L12" s="23">
        <v>7</v>
      </c>
      <c r="M12" s="33">
        <f t="shared" si="0"/>
        <v>750.6129399999999</v>
      </c>
    </row>
    <row r="13" spans="10:13" ht="12.75">
      <c r="J13" s="20">
        <v>4</v>
      </c>
      <c r="K13" s="19" t="s">
        <v>49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>
        <f t="shared" si="0"/>
        <v>0</v>
      </c>
    </row>
    <row r="15" spans="10:13" ht="12.75">
      <c r="J15" s="15" t="s">
        <v>51</v>
      </c>
      <c r="K15" s="26" t="s">
        <v>52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61874.36</v>
      </c>
      <c r="J16" s="15" t="s">
        <v>53</v>
      </c>
      <c r="K16" s="26" t="s">
        <v>54</v>
      </c>
      <c r="L16" s="21">
        <v>6</v>
      </c>
      <c r="M16" s="33">
        <f t="shared" si="0"/>
        <v>643.38252</v>
      </c>
    </row>
    <row r="17" spans="1:13" ht="12.75">
      <c r="A17" t="s">
        <v>10</v>
      </c>
      <c r="F17" s="5">
        <v>56550.16</v>
      </c>
      <c r="J17" s="16" t="s">
        <v>55</v>
      </c>
      <c r="K17" s="18" t="s">
        <v>56</v>
      </c>
      <c r="L17" s="23">
        <v>5.76</v>
      </c>
      <c r="M17" s="33">
        <f t="shared" si="0"/>
        <v>617.6472191999999</v>
      </c>
    </row>
    <row r="18" spans="2:13" ht="12.75">
      <c r="B18" t="s">
        <v>11</v>
      </c>
      <c r="F18" s="9">
        <f>F17/F16</f>
        <v>0.9139514331946221</v>
      </c>
      <c r="J18" s="20"/>
      <c r="K18" s="27" t="s">
        <v>57</v>
      </c>
      <c r="L18" s="28">
        <f>SUM(L7:L17)</f>
        <v>25.759999999999998</v>
      </c>
      <c r="M18" s="34">
        <f>SUM(M7:M17)</f>
        <v>2762.2556191999993</v>
      </c>
    </row>
    <row r="19" spans="1:11" ht="12.75">
      <c r="A19" s="7" t="s">
        <v>94</v>
      </c>
      <c r="B19" s="7"/>
      <c r="C19" s="7"/>
      <c r="D19" s="7"/>
      <c r="E19" s="7"/>
      <c r="F19" s="5">
        <v>1318.96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57869.12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L22" s="25"/>
      <c r="M22" s="33">
        <f>L22*89.21*1.202*1.15</f>
        <v>0</v>
      </c>
    </row>
    <row r="23" spans="10:13" ht="12.75">
      <c r="J23" s="20">
        <v>2</v>
      </c>
      <c r="K23" s="20"/>
      <c r="L23" s="25"/>
      <c r="M23" s="33">
        <f aca="true" t="shared" si="1" ref="M23:M31"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84</v>
      </c>
      <c r="F25" s="11">
        <v>2590.31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85</v>
      </c>
      <c r="F26" s="5">
        <v>3017.26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95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31</v>
      </c>
      <c r="F28" s="32">
        <f>F25+F26+F27</f>
        <v>5607.57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88</v>
      </c>
      <c r="D30" s="5">
        <v>1.08</v>
      </c>
      <c r="E30" t="s">
        <v>17</v>
      </c>
      <c r="F30" s="11">
        <f>E7*D30</f>
        <v>4649.724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1343</v>
      </c>
      <c r="C32" t="s">
        <v>20</v>
      </c>
      <c r="D32" s="5">
        <v>3.31</v>
      </c>
      <c r="E32" t="s">
        <v>17</v>
      </c>
      <c r="F32" s="5">
        <v>4445.33</v>
      </c>
      <c r="J32" s="20"/>
      <c r="K32" s="30" t="s">
        <v>57</v>
      </c>
      <c r="L32" s="28">
        <f>SUM(L22:L31)</f>
        <v>0</v>
      </c>
      <c r="M32" s="34">
        <f>SUM(M22:M31)</f>
        <v>0</v>
      </c>
    </row>
    <row r="33" spans="1:11" ht="12.75">
      <c r="A33" t="s">
        <v>90</v>
      </c>
      <c r="B33">
        <v>617</v>
      </c>
      <c r="C33" t="s">
        <v>16</v>
      </c>
      <c r="D33" s="5">
        <v>0.4</v>
      </c>
      <c r="E33" t="s">
        <v>17</v>
      </c>
      <c r="F33" s="11">
        <f>B33*D33</f>
        <v>246.8</v>
      </c>
      <c r="K33" s="1" t="s">
        <v>61</v>
      </c>
    </row>
    <row r="34" spans="1:13" ht="12.75">
      <c r="A34" t="s">
        <v>91</v>
      </c>
      <c r="D34" s="5">
        <v>0</v>
      </c>
      <c r="E34" t="s">
        <v>17</v>
      </c>
      <c r="F34" s="11">
        <f>B34*D34</f>
        <v>0</v>
      </c>
      <c r="J34" s="22" t="s">
        <v>34</v>
      </c>
      <c r="K34" s="22"/>
      <c r="L34" s="22" t="s">
        <v>62</v>
      </c>
      <c r="M34" s="22" t="s">
        <v>40</v>
      </c>
    </row>
    <row r="35" spans="1:13" ht="12.75">
      <c r="A35" s="4" t="s">
        <v>21</v>
      </c>
      <c r="B35" s="10"/>
      <c r="C35" s="10"/>
      <c r="F35" s="32">
        <f>SUM(F30:F34)</f>
        <v>9341.854</v>
      </c>
      <c r="J35" s="23" t="s">
        <v>35</v>
      </c>
      <c r="K35" s="23" t="s">
        <v>36</v>
      </c>
      <c r="L35" s="23"/>
      <c r="M35" s="23" t="s">
        <v>63</v>
      </c>
    </row>
    <row r="36" spans="1:13" ht="12.75">
      <c r="A36" s="4" t="s">
        <v>67</v>
      </c>
      <c r="B36" s="10"/>
      <c r="C36" s="10"/>
      <c r="F36" s="1"/>
      <c r="J36" s="20">
        <v>1</v>
      </c>
      <c r="K36" s="20"/>
      <c r="L36" s="25"/>
      <c r="M36" s="25"/>
    </row>
    <row r="37" spans="1:13" ht="12.75">
      <c r="A37" s="10" t="s">
        <v>77</v>
      </c>
      <c r="B37" s="10">
        <v>2</v>
      </c>
      <c r="C37" s="10"/>
      <c r="D37" s="5">
        <v>5483</v>
      </c>
      <c r="F37" s="43">
        <f>B37*D37</f>
        <v>10966</v>
      </c>
      <c r="J37" s="20">
        <v>2</v>
      </c>
      <c r="K37" s="20"/>
      <c r="L37" s="25"/>
      <c r="M37" s="25"/>
    </row>
    <row r="38" spans="1:13" ht="12.75">
      <c r="A38" s="4" t="s">
        <v>74</v>
      </c>
      <c r="F38" s="8">
        <f>F37</f>
        <v>10966</v>
      </c>
      <c r="J38" s="20">
        <v>3</v>
      </c>
      <c r="K38" s="20"/>
      <c r="L38" s="25"/>
      <c r="M38" s="25"/>
    </row>
    <row r="39" spans="1:13" ht="12.75">
      <c r="A39" s="4" t="s">
        <v>68</v>
      </c>
      <c r="B39" s="4"/>
      <c r="J39" s="20">
        <v>4</v>
      </c>
      <c r="K39" s="20"/>
      <c r="L39" s="25"/>
      <c r="M39" s="25"/>
    </row>
    <row r="40" spans="1:13" ht="12.75">
      <c r="A40" t="s">
        <v>22</v>
      </c>
      <c r="C40">
        <v>151517</v>
      </c>
      <c r="D40">
        <v>219171.6</v>
      </c>
      <c r="E40">
        <v>4305.3</v>
      </c>
      <c r="F40" s="35">
        <f>C40/D40*E40</f>
        <v>2976.326039048855</v>
      </c>
      <c r="J40" s="20">
        <v>5</v>
      </c>
      <c r="K40" s="20"/>
      <c r="L40" s="25"/>
      <c r="M40" s="25"/>
    </row>
    <row r="41" spans="1:13" ht="12.75">
      <c r="A41" t="s">
        <v>23</v>
      </c>
      <c r="C41">
        <v>140605</v>
      </c>
      <c r="D41">
        <v>219171.6</v>
      </c>
      <c r="E41">
        <v>4305.3</v>
      </c>
      <c r="F41" s="35">
        <f>C41/D41*E41</f>
        <v>2761.976033847451</v>
      </c>
      <c r="J41" s="20">
        <v>6</v>
      </c>
      <c r="K41" s="20"/>
      <c r="L41" s="25"/>
      <c r="M41" s="25"/>
    </row>
    <row r="42" spans="1:13" ht="12.75">
      <c r="A42" t="s">
        <v>24</v>
      </c>
      <c r="F42" s="11">
        <f>M32</f>
        <v>0</v>
      </c>
      <c r="J42" s="20">
        <v>7</v>
      </c>
      <c r="K42" s="20"/>
      <c r="L42" s="25"/>
      <c r="M42" s="25"/>
    </row>
    <row r="43" spans="1:13" ht="12.75">
      <c r="A43" t="s">
        <v>82</v>
      </c>
      <c r="F43" s="5"/>
      <c r="J43" s="20">
        <v>8</v>
      </c>
      <c r="K43" s="20"/>
      <c r="L43" s="25"/>
      <c r="M43" s="25"/>
    </row>
    <row r="44" spans="2:13" ht="12.75">
      <c r="B44">
        <v>4305.3</v>
      </c>
      <c r="C44" t="s">
        <v>16</v>
      </c>
      <c r="D44" s="5"/>
      <c r="F44" s="5">
        <v>0</v>
      </c>
      <c r="J44" s="20">
        <v>9</v>
      </c>
      <c r="K44" s="20"/>
      <c r="L44" s="25"/>
      <c r="M44" s="25"/>
    </row>
    <row r="45" spans="1:13" ht="12.75">
      <c r="A45" t="s">
        <v>25</v>
      </c>
      <c r="F45" s="11">
        <f>M55</f>
        <v>0</v>
      </c>
      <c r="J45" s="20">
        <v>10</v>
      </c>
      <c r="K45" s="20"/>
      <c r="L45" s="25"/>
      <c r="M45" s="25"/>
    </row>
    <row r="46" spans="1:13" ht="12.75">
      <c r="A46" t="s">
        <v>26</v>
      </c>
      <c r="F46" s="5"/>
      <c r="J46" s="20">
        <v>11</v>
      </c>
      <c r="K46" s="20"/>
      <c r="L46" s="25"/>
      <c r="M46" s="25"/>
    </row>
    <row r="47" spans="1:13" ht="12.75">
      <c r="A47" t="s">
        <v>27</v>
      </c>
      <c r="F47" s="5"/>
      <c r="J47" s="20">
        <v>12</v>
      </c>
      <c r="K47" s="20"/>
      <c r="L47" s="25"/>
      <c r="M47" s="25"/>
    </row>
    <row r="48" spans="2:13" ht="12.75">
      <c r="B48">
        <v>4305.3</v>
      </c>
      <c r="C48" t="s">
        <v>16</v>
      </c>
      <c r="D48" s="11">
        <v>0.29</v>
      </c>
      <c r="E48" t="s">
        <v>17</v>
      </c>
      <c r="F48" s="11">
        <f>B48*D48</f>
        <v>1248.537</v>
      </c>
      <c r="J48" s="20">
        <v>13</v>
      </c>
      <c r="K48" s="20"/>
      <c r="L48" s="25"/>
      <c r="M48" s="25"/>
    </row>
    <row r="49" spans="1:13" ht="12.75">
      <c r="A49" s="46" t="s">
        <v>92</v>
      </c>
      <c r="B49" s="46"/>
      <c r="C49" s="46"/>
      <c r="D49" s="47"/>
      <c r="E49" s="46"/>
      <c r="F49" s="47">
        <v>0</v>
      </c>
      <c r="J49" s="20">
        <v>14</v>
      </c>
      <c r="K49" s="20"/>
      <c r="L49" s="25"/>
      <c r="M49" s="25"/>
    </row>
    <row r="50" spans="1:13" ht="12.75">
      <c r="A50" s="4" t="s">
        <v>71</v>
      </c>
      <c r="B50" s="10"/>
      <c r="C50" s="10"/>
      <c r="F50" s="32">
        <f>SUM(F40:F49)</f>
        <v>6986.839072896306</v>
      </c>
      <c r="J50" s="20">
        <v>15</v>
      </c>
      <c r="K50" s="20"/>
      <c r="L50" s="25"/>
      <c r="M50" s="25"/>
    </row>
    <row r="51" spans="1:13" ht="12.75">
      <c r="A51" s="4" t="s">
        <v>69</v>
      </c>
      <c r="F51" s="5"/>
      <c r="J51" s="20">
        <v>16</v>
      </c>
      <c r="K51" s="20"/>
      <c r="L51" s="25"/>
      <c r="M51" s="25"/>
    </row>
    <row r="52" spans="1:13" ht="12.75">
      <c r="A52" t="s">
        <v>28</v>
      </c>
      <c r="B52">
        <v>4305.3</v>
      </c>
      <c r="C52" t="s">
        <v>66</v>
      </c>
      <c r="D52" s="5">
        <v>0.12</v>
      </c>
      <c r="E52" t="s">
        <v>17</v>
      </c>
      <c r="F52" s="11">
        <f>B52*D52</f>
        <v>516.636</v>
      </c>
      <c r="J52" s="20">
        <v>17</v>
      </c>
      <c r="K52" s="20"/>
      <c r="L52" s="25"/>
      <c r="M52" s="25"/>
    </row>
    <row r="53" spans="1:13" ht="12.75">
      <c r="A53" t="s">
        <v>29</v>
      </c>
      <c r="F53" s="5"/>
      <c r="J53" s="20">
        <v>18</v>
      </c>
      <c r="K53" s="20"/>
      <c r="L53" s="25"/>
      <c r="M53" s="25"/>
    </row>
    <row r="54" spans="1:13" ht="12.75">
      <c r="A54" s="7" t="s">
        <v>83</v>
      </c>
      <c r="J54" s="20">
        <v>19</v>
      </c>
      <c r="K54" s="20"/>
      <c r="L54" s="25"/>
      <c r="M54" s="25"/>
    </row>
    <row r="55" spans="2:13" ht="12.75">
      <c r="B55">
        <v>4305.3</v>
      </c>
      <c r="C55" t="s">
        <v>16</v>
      </c>
      <c r="D55" s="11">
        <v>0.66</v>
      </c>
      <c r="E55" t="s">
        <v>17</v>
      </c>
      <c r="F55" s="11">
        <f>B55*D55</f>
        <v>2841.498</v>
      </c>
      <c r="J55" s="20"/>
      <c r="K55" s="20"/>
      <c r="L55" s="31" t="s">
        <v>64</v>
      </c>
      <c r="M55" s="34">
        <f>SUM(M36:M54)</f>
        <v>0</v>
      </c>
    </row>
    <row r="56" spans="1:6" ht="12.75">
      <c r="A56" s="4" t="s">
        <v>70</v>
      </c>
      <c r="F56" s="32">
        <f>F52+F55</f>
        <v>3358.134</v>
      </c>
    </row>
    <row r="57" ht="12.75">
      <c r="A57" s="4" t="s">
        <v>72</v>
      </c>
    </row>
    <row r="58" spans="1:6" ht="12.75">
      <c r="A58" s="7" t="s">
        <v>87</v>
      </c>
      <c r="B58" s="7"/>
      <c r="C58" s="7"/>
      <c r="D58" s="7"/>
      <c r="E58" s="7"/>
      <c r="F58" s="7"/>
    </row>
    <row r="59" spans="2:6" ht="12.75">
      <c r="B59">
        <v>4305.3</v>
      </c>
      <c r="C59" t="s">
        <v>16</v>
      </c>
      <c r="D59" s="11">
        <v>1.48</v>
      </c>
      <c r="E59" t="s">
        <v>17</v>
      </c>
      <c r="F59" s="11">
        <f>B59*D59</f>
        <v>6371.844</v>
      </c>
    </row>
    <row r="60" spans="1:6" ht="12.75">
      <c r="A60" s="10" t="s">
        <v>73</v>
      </c>
      <c r="F60" s="32">
        <f>SUM(F59)</f>
        <v>6371.844</v>
      </c>
    </row>
    <row r="61" spans="1:6" ht="12.75">
      <c r="A61" s="1" t="s">
        <v>30</v>
      </c>
      <c r="B61" s="1"/>
      <c r="F61" s="32">
        <f>F28+F35+F38+F50+F56+F60</f>
        <v>42632.2410728963</v>
      </c>
    </row>
    <row r="62" spans="1:6" ht="12.75">
      <c r="A62" s="1" t="s">
        <v>32</v>
      </c>
      <c r="B62" s="37">
        <v>0.008</v>
      </c>
      <c r="C62" s="1"/>
      <c r="D62" s="1"/>
      <c r="E62" s="1"/>
      <c r="F62" s="32">
        <f>F61*0.8%</f>
        <v>341.0579285831704</v>
      </c>
    </row>
    <row r="63" spans="1:6" ht="15">
      <c r="A63" s="12" t="s">
        <v>33</v>
      </c>
      <c r="B63" s="12"/>
      <c r="C63" s="12"/>
      <c r="D63" s="12"/>
      <c r="E63" s="12"/>
      <c r="F63" s="36">
        <f>F61+F62</f>
        <v>42973.29900147947</v>
      </c>
    </row>
    <row r="64" spans="2:6" ht="12.75">
      <c r="B64" s="38" t="s">
        <v>78</v>
      </c>
      <c r="C64" s="39" t="s">
        <v>79</v>
      </c>
      <c r="D64" s="22" t="s">
        <v>80</v>
      </c>
      <c r="E64" s="22" t="s">
        <v>81</v>
      </c>
      <c r="F64" s="42" t="s">
        <v>96</v>
      </c>
    </row>
    <row r="65" spans="1:6" ht="12.75">
      <c r="A65" s="13"/>
      <c r="B65" s="40">
        <v>41518</v>
      </c>
      <c r="C65" s="41">
        <v>216985</v>
      </c>
      <c r="D65" s="44">
        <f>F20</f>
        <v>57869.12</v>
      </c>
      <c r="E65" s="44">
        <f>F63</f>
        <v>42973.29900147947</v>
      </c>
      <c r="F65" s="45">
        <f>C65+D65-E65</f>
        <v>231880.82099852053</v>
      </c>
    </row>
    <row r="78" spans="7:8" ht="12.75">
      <c r="G78" s="7"/>
      <c r="H78" s="7"/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2013-11-05T09:09:56Z</cp:lastPrinted>
  <dcterms:created xsi:type="dcterms:W3CDTF">2008-08-18T07:30:19Z</dcterms:created>
  <dcterms:modified xsi:type="dcterms:W3CDTF">2013-11-25T17:15:43Z</dcterms:modified>
  <cp:category/>
  <cp:version/>
  <cp:contentType/>
  <cp:contentStatus/>
</cp:coreProperties>
</file>