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<sst xmlns="http://schemas.openxmlformats.org/spreadsheetml/2006/main" count="121" uniqueCount="95">
  <si>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</si>
  <si>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</si>
  <si>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</si>
  <si>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</si>
  <si>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</si>
  <si>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</si>
  <si>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</si>
  <si>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</si>
  <si>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</si>
  <si>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</si>
  <si>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</si>
  <si>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</si>
  <si>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</si>
  <si>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</si>
  <si>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</si>
  <si>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</si>
  <si>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</si>
  <si>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</si>
  <si>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</si>
  <si>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</si>
  <si>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</si>
  <si>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</si>
  <si>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</si>
  <si>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</si>
  <si>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</si>
  <si>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</si>
  <si>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</si>
  <si>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</si>
  <si>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</si>
  <si>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</si>
  <si>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</si>
  <si>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</si>
  <si>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</si>
  <si>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</si>
  <si>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</si>
  <si>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</si>
  <si>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</si>
  <si>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</si>
  <si>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</si>
  <si>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</si>
  <si>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</si>
  <si>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</si>
  <si>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</si>
  <si>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</si>
  <si>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</si>
  <si>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</si>
  <si>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</si>
  <si>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</si>
  <si>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</si>
  <si>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</si>
  <si>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</si>
  <si>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</si>
  <si>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</si>
  <si>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</si>
  <si>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</si>
  <si>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</si>
  <si>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</si>
  <si>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</si>
  <si>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</si>
  <si>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</si>
  <si>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</si>
  <si>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</si>
  <si>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</si>
  <si>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</si>
  <si>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</si>
  <si>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</si>
  <si>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</si>
  <si>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</si>
  <si>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</si>
  <si>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</si>
  <si>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</si>
  <si>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</si>
  <si>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</si>
  <si>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</si>
  <si>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</si>
  <si>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</si>
  <si>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</si>
  <si>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</si>
  <si>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</si>
  <si>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</si>
  <si>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</si>
  <si>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</si>
  <si>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</si>
  <si>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</si>
  <si>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</si>
  <si>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</si>
  <si>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</si>
  <si>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</si>
  <si>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</si>
  <si>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2013 г.</t>
  </si>
  <si>
    <t xml:space="preserve">3.  </t>
  </si>
  <si>
    <t>Рязаньгоргаз (техобслуживание и ремонт)</t>
  </si>
  <si>
    <t>ост.на 01.11.</t>
  </si>
  <si>
    <t>октябрь</t>
  </si>
  <si>
    <t xml:space="preserve">                    за  октябрь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</si>
</sst>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82</v>
      </c>
      <c r="C3" s="8" t="s">
        <v>93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573.6</v>
      </c>
      <c r="F7" t="s">
        <v>72</v>
      </c>
      <c r="J7" s="15"/>
      <c r="K7" s="15" t="s">
        <v>50</v>
      </c>
      <c r="L7" s="21">
        <v>2.09</v>
      </c>
      <c r="M7" s="33">
        <f>L7*89.21*1.202</f>
        <v>224.11157779999996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417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2733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0</v>
      </c>
      <c r="F12" t="s">
        <v>72</v>
      </c>
      <c r="J12" s="16"/>
      <c r="K12" s="18" t="s">
        <v>54</v>
      </c>
      <c r="L12" s="23">
        <v>1</v>
      </c>
      <c r="M12" s="33">
        <f t="shared" si="0"/>
        <v>107.23042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5534.2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5546.42</v>
      </c>
      <c r="J17" s="16" t="s">
        <v>62</v>
      </c>
      <c r="K17" s="18" t="s">
        <v>63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1.0022080878898487</v>
      </c>
      <c r="J18" s="20"/>
      <c r="K18" s="27" t="s">
        <v>64</v>
      </c>
      <c r="L18" s="28">
        <f>SUM(L7:L17)</f>
        <v>3.09</v>
      </c>
      <c r="M18" s="34">
        <f>SUM(M7:M17)</f>
        <v>331.34199779999994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5546.42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0">
        <v>1</v>
      </c>
      <c r="K22" s="20"/>
      <c r="L22" s="25"/>
      <c r="M22" s="33">
        <f>L22*89.21*1.202</f>
        <v>0</v>
      </c>
    </row>
    <row r="23" spans="10:13" ht="12.75">
      <c r="J23" s="20"/>
      <c r="K23" s="30" t="s">
        <v>64</v>
      </c>
      <c r="L23" s="28">
        <f>SUM(L22:L22)</f>
        <v>0</v>
      </c>
      <c r="M23" s="34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68</v>
      </c>
    </row>
    <row r="25" spans="1:13" ht="12.75">
      <c r="A25" t="s">
        <v>16</v>
      </c>
      <c r="D25" t="s">
        <v>81</v>
      </c>
      <c r="F25" s="11">
        <v>1156.32</v>
      </c>
      <c r="J25" s="22" t="s">
        <v>41</v>
      </c>
      <c r="K25" s="22"/>
      <c r="L25" s="22" t="s">
        <v>69</v>
      </c>
      <c r="M25" s="22" t="s">
        <v>47</v>
      </c>
    </row>
    <row r="26" spans="1:13" ht="12.75">
      <c r="A26" s="6" t="s">
        <v>19</v>
      </c>
      <c r="J26" s="23" t="s">
        <v>42</v>
      </c>
      <c r="K26" s="23" t="s">
        <v>43</v>
      </c>
      <c r="L26" s="23"/>
      <c r="M26" s="23" t="s">
        <v>70</v>
      </c>
    </row>
    <row r="27" spans="1:13" ht="12.75">
      <c r="A27" s="6" t="s">
        <v>90</v>
      </c>
      <c r="F27" s="5">
        <v>0</v>
      </c>
      <c r="J27" s="20">
        <v>1</v>
      </c>
      <c r="K27" s="20"/>
      <c r="L27" s="25"/>
      <c r="M27" s="25"/>
    </row>
    <row r="28" spans="1:13" ht="12.75">
      <c r="A28" s="4" t="s">
        <v>38</v>
      </c>
      <c r="F28" s="32">
        <f>F25+F26+F27</f>
        <v>1156.32</v>
      </c>
      <c r="J28" s="20"/>
      <c r="K28" s="20"/>
      <c r="L28" s="31" t="s">
        <v>71</v>
      </c>
      <c r="M28" s="34">
        <f>SUM(M27:M27)</f>
        <v>0</v>
      </c>
    </row>
    <row r="29" ht="12.75">
      <c r="A29" s="4" t="s">
        <v>20</v>
      </c>
    </row>
    <row r="30" spans="1:6" ht="12.75">
      <c r="A30" t="s">
        <v>83</v>
      </c>
      <c r="D30" s="5">
        <v>1.08</v>
      </c>
      <c r="E30" t="s">
        <v>18</v>
      </c>
      <c r="F30" s="11">
        <f>E7*D30</f>
        <v>619.488</v>
      </c>
    </row>
    <row r="31" ht="12.75">
      <c r="A31" t="s">
        <v>84</v>
      </c>
    </row>
    <row r="32" spans="2:6" ht="12.75">
      <c r="B32">
        <f>F32/D32</f>
        <v>0</v>
      </c>
      <c r="C32" t="s">
        <v>21</v>
      </c>
      <c r="D32" s="5">
        <v>3.31</v>
      </c>
      <c r="E32" t="s">
        <v>18</v>
      </c>
      <c r="F32" s="5">
        <v>0</v>
      </c>
    </row>
    <row r="33" spans="1:6" ht="12.75">
      <c r="A33" t="s">
        <v>85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86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619.488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156985</v>
      </c>
      <c r="D37">
        <v>218869.7</v>
      </c>
      <c r="E37">
        <v>573.6</v>
      </c>
      <c r="F37" s="35">
        <f>C37/D37*E37</f>
        <v>411.41645463031205</v>
      </c>
    </row>
    <row r="38" spans="1:6" ht="12.75">
      <c r="A38" t="s">
        <v>25</v>
      </c>
      <c r="C38">
        <v>126360</v>
      </c>
      <c r="D38">
        <v>218869.7</v>
      </c>
      <c r="E38">
        <v>573.6</v>
      </c>
      <c r="F38" s="35">
        <f>C38/D38*E38</f>
        <v>331.1563729470091</v>
      </c>
    </row>
    <row r="39" spans="1:6" ht="12.75">
      <c r="A39" t="s">
        <v>26</v>
      </c>
      <c r="F39" s="11">
        <f>M23</f>
        <v>0</v>
      </c>
    </row>
    <row r="40" spans="1:6" ht="12.75">
      <c r="A40" t="s">
        <v>80</v>
      </c>
      <c r="F40" s="5"/>
    </row>
    <row r="41" spans="2:6" ht="12.75">
      <c r="B41">
        <v>573.6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573.6</v>
      </c>
      <c r="C45" t="s">
        <v>17</v>
      </c>
      <c r="D45" s="11">
        <v>0.29</v>
      </c>
      <c r="E45" t="s">
        <v>18</v>
      </c>
      <c r="F45" s="11">
        <f>B45*D45</f>
        <v>166.344</v>
      </c>
    </row>
    <row r="46" spans="1:6" ht="12.75">
      <c r="A46" s="45" t="s">
        <v>91</v>
      </c>
      <c r="B46" s="45"/>
      <c r="C46" s="45"/>
      <c r="D46" s="46"/>
      <c r="E46" s="45"/>
      <c r="F46" s="46">
        <v>0</v>
      </c>
    </row>
    <row r="47" spans="1:6" ht="12.75">
      <c r="A47" s="4" t="s">
        <v>30</v>
      </c>
      <c r="B47" s="10"/>
      <c r="C47" s="10"/>
      <c r="F47" s="32">
        <f>SUM(F37:F46)</f>
        <v>908.9168275773211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573.6</v>
      </c>
      <c r="C49" t="s">
        <v>72</v>
      </c>
      <c r="D49" s="5">
        <v>0.12</v>
      </c>
      <c r="E49" t="s">
        <v>18</v>
      </c>
      <c r="F49" s="11">
        <f>B49*D49</f>
        <v>68.832</v>
      </c>
    </row>
    <row r="50" spans="1:6" ht="12.75">
      <c r="A50" t="s">
        <v>33</v>
      </c>
      <c r="F50" s="5"/>
    </row>
    <row r="51" spans="1:6" ht="12.75">
      <c r="A51" s="7" t="s">
        <v>87</v>
      </c>
      <c r="F51" s="5"/>
    </row>
    <row r="52" spans="2:6" ht="12.75">
      <c r="B52">
        <v>573.6</v>
      </c>
      <c r="C52" t="s">
        <v>17</v>
      </c>
      <c r="D52" s="11">
        <v>0.67</v>
      </c>
      <c r="E52" t="s">
        <v>18</v>
      </c>
      <c r="F52" s="11">
        <f>B52*D52</f>
        <v>384.312</v>
      </c>
    </row>
    <row r="53" spans="1:6" ht="12.75">
      <c r="A53" s="4" t="s">
        <v>34</v>
      </c>
      <c r="F53" s="32">
        <f>F49+F52</f>
        <v>453.144</v>
      </c>
    </row>
    <row r="54" ht="12.75">
      <c r="A54" s="4" t="s">
        <v>35</v>
      </c>
    </row>
    <row r="55" spans="1:6" ht="12.75">
      <c r="A55" s="7" t="s">
        <v>88</v>
      </c>
      <c r="B55" s="7"/>
      <c r="C55" s="7"/>
      <c r="D55" s="7"/>
      <c r="E55" s="7"/>
      <c r="F55" s="7"/>
    </row>
    <row r="56" spans="2:6" ht="12.75">
      <c r="B56">
        <v>573.6</v>
      </c>
      <c r="C56" t="s">
        <v>17</v>
      </c>
      <c r="D56" s="11">
        <v>1.89</v>
      </c>
      <c r="E56" t="s">
        <v>18</v>
      </c>
      <c r="F56" s="11">
        <f>B56*D56</f>
        <v>1084.104</v>
      </c>
    </row>
    <row r="57" spans="1:6" ht="12.75">
      <c r="A57" s="4" t="s">
        <v>36</v>
      </c>
      <c r="F57" s="32">
        <f>SUM(F56)</f>
        <v>1084.104</v>
      </c>
    </row>
    <row r="58" spans="1:6" ht="12.75">
      <c r="A58" s="1" t="s">
        <v>37</v>
      </c>
      <c r="B58" s="1"/>
      <c r="F58" s="32">
        <f>F28+F35+F47+F53+F57</f>
        <v>4221.972827577321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33.77578262061857</v>
      </c>
    </row>
    <row r="60" spans="1:6" ht="15">
      <c r="A60" s="12" t="s">
        <v>40</v>
      </c>
      <c r="B60" s="12"/>
      <c r="C60" s="12"/>
      <c r="D60" s="12"/>
      <c r="E60" s="12"/>
      <c r="F60" s="44">
        <f>F58+F59</f>
        <v>4255.74861019794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92</v>
      </c>
    </row>
    <row r="62" spans="1:6" ht="12.75">
      <c r="A62" s="13"/>
      <c r="B62" s="39">
        <v>41548</v>
      </c>
      <c r="C62" s="40">
        <v>12898</v>
      </c>
      <c r="D62" s="42">
        <f>F20</f>
        <v>5546.42</v>
      </c>
      <c r="E62" s="42">
        <f>F60</f>
        <v>4255.74861019794</v>
      </c>
      <c r="F62" s="43">
        <f>C62+D62-E62</f>
        <v>14188.671389802057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2013-12-17T10:06:58Z</dcterms:modified>
  <cp:category/>
  <cp:version/>
  <cp:contentType/>
  <cp:contentStatus/>
</cp:coreProperties>
</file>