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<sst xmlns="http://schemas.openxmlformats.org/spreadsheetml/2006/main" count="133" uniqueCount="107">
  <si>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</si>
  <si>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</si>
  <si>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</si>
  <si>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</si>
  <si>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</si>
  <si>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</si>
  <si>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</si>
  <si>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</si>
  <si>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</si>
  <si>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</si>
  <si>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</si>
  <si>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</si>
  <si>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</si>
  <si>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</si>
  <si>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</si>
  <si>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</si>
  <si>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</si>
  <si>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</si>
  <si>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</si>
  <si>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</si>
  <si>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</si>
  <si>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</si>
  <si>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</si>
  <si>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</si>
  <si>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</si>
  <si>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</si>
  <si>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</si>
  <si>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</si>
  <si>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</si>
  <si>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</si>
  <si>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</si>
  <si>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</si>
  <si>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</si>
  <si>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</si>
  <si>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</si>
  <si>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</si>
  <si>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</si>
  <si>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</si>
  <si>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</si>
  <si>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</si>
  <si>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</si>
  <si>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</si>
  <si>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</si>
  <si>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</si>
  <si>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</si>
  <si>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</si>
  <si>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</si>
  <si>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</si>
  <si>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</si>
  <si>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</si>
  <si>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</si>
  <si>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</si>
  <si>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</si>
  <si>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</si>
  <si>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</si>
  <si>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</si>
  <si>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</si>
  <si>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</si>
  <si>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</si>
  <si>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</si>
  <si>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</si>
  <si>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</si>
  <si>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</si>
  <si>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</si>
  <si>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</si>
  <si>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</si>
  <si>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</si>
  <si>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</si>
  <si>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</si>
  <si>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</si>
  <si>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</si>
  <si>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</si>
  <si>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</si>
  <si>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</si>
  <si>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</si>
  <si>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</si>
  <si>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</si>
  <si>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</si>
  <si>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</si>
  <si>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</si>
  <si>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</si>
  <si>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</si>
  <si>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</si>
  <si>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</si>
  <si>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 xml:space="preserve"> 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</si>
  <si>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</si>
  <si>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</si>
  <si>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</si>
  <si>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</si>
  <si>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</si>
  <si>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2013 г.</t>
  </si>
  <si>
    <r>
      <t>1.2 Арендаторы (Интер-телеком,ростелеком</t>
    </r>
    <r>
      <rPr>
        <sz val="10"/>
        <rFont val="Arial Cyr"/>
        <family val="0"/>
      </rPr>
      <t>)</t>
    </r>
  </si>
  <si>
    <t>Горгаз (техобслуживание и ремонт )</t>
  </si>
  <si>
    <t>Лампа</t>
  </si>
  <si>
    <t>1шт</t>
  </si>
  <si>
    <t>Вентиль Д 15</t>
  </si>
  <si>
    <t xml:space="preserve">3. </t>
  </si>
  <si>
    <t>ост.на 01.07</t>
  </si>
  <si>
    <t>июнь</t>
  </si>
  <si>
    <t xml:space="preserve">                    за  июнь  2013 г. г.</t>
  </si>
  <si>
    <t>Прочистка канализации кв.17,20.</t>
  </si>
  <si>
    <t>Откачка воды из техподполий</t>
  </si>
  <si>
    <t>Смена вентиля Д 15 (1шт)</t>
  </si>
  <si>
    <t>Промывка, опрессовка системы ЦО</t>
  </si>
  <si>
    <t>Демонтаж. Монтаж эл.узла (1шт)</t>
  </si>
  <si>
    <t>Смена ламп (2шт) п-д2</t>
  </si>
  <si>
    <t>2шт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</si>
</sst>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2">
      <selection activeCell="K28" sqref="K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99</v>
      </c>
    </row>
    <row r="3" spans="2:13" ht="12.75">
      <c r="B3" s="1" t="s">
        <v>84</v>
      </c>
      <c r="C3" s="8" t="s">
        <v>98</v>
      </c>
      <c r="D3" s="1" t="s">
        <v>90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2796.4</v>
      </c>
      <c r="F7" t="s">
        <v>72</v>
      </c>
      <c r="J7" s="15"/>
      <c r="K7" s="15" t="s">
        <v>49</v>
      </c>
      <c r="L7" s="21">
        <v>2</v>
      </c>
      <c r="M7" s="33">
        <f>L7*89.21*1.202</f>
        <v>214.46084</v>
      </c>
    </row>
    <row r="8" spans="1:13" ht="12.75">
      <c r="A8" t="s">
        <v>3</v>
      </c>
      <c r="E8">
        <v>259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498</v>
      </c>
      <c r="F10" t="s">
        <v>72</v>
      </c>
      <c r="J10" s="16"/>
      <c r="K10" s="18" t="s">
        <v>54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3715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491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/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32716.59</v>
      </c>
      <c r="J16" s="15" t="s">
        <v>59</v>
      </c>
      <c r="K16" s="26" t="s">
        <v>60</v>
      </c>
      <c r="L16" s="21">
        <v>2</v>
      </c>
      <c r="M16" s="33">
        <f t="shared" si="0"/>
        <v>214.46084</v>
      </c>
    </row>
    <row r="17" spans="1:13" ht="12.75">
      <c r="A17" t="s">
        <v>10</v>
      </c>
      <c r="F17" s="5">
        <v>28917.47</v>
      </c>
      <c r="J17" s="16" t="s">
        <v>61</v>
      </c>
      <c r="K17" s="18" t="s">
        <v>62</v>
      </c>
      <c r="L17" s="23">
        <v>3.39</v>
      </c>
      <c r="M17" s="33">
        <f t="shared" si="0"/>
        <v>363.5111238</v>
      </c>
    </row>
    <row r="18" spans="2:13" ht="12.75">
      <c r="B18" t="s">
        <v>11</v>
      </c>
      <c r="F18" s="9">
        <f>F17/F16</f>
        <v>0.8838778735803456</v>
      </c>
      <c r="J18" s="20"/>
      <c r="K18" s="27" t="s">
        <v>63</v>
      </c>
      <c r="L18" s="28">
        <f>SUM(L7:L17)</f>
        <v>9.39</v>
      </c>
      <c r="M18" s="34">
        <f>SUM(M7:M17)</f>
        <v>1006.8936438000001</v>
      </c>
    </row>
    <row r="19" spans="1:11" ht="12.75">
      <c r="A19" t="s">
        <v>91</v>
      </c>
      <c r="F19" s="5">
        <v>950.96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29868.43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100</v>
      </c>
      <c r="L22" s="25">
        <v>9.66</v>
      </c>
      <c r="M22" s="33">
        <f aca="true" t="shared" si="1" ref="M22:M33">L22*89.21*1.202*1.15</f>
        <v>1191.2227357799998</v>
      </c>
    </row>
    <row r="23" spans="10:13" ht="12.75">
      <c r="J23" s="20">
        <v>2</v>
      </c>
      <c r="K23" s="20" t="s">
        <v>101</v>
      </c>
      <c r="L23" s="25">
        <v>1.05</v>
      </c>
      <c r="M23" s="33">
        <f t="shared" si="1"/>
        <v>129.48073215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102</v>
      </c>
      <c r="L24" s="25">
        <v>0.81</v>
      </c>
      <c r="M24" s="33">
        <f t="shared" si="1"/>
        <v>99.88513622999997</v>
      </c>
    </row>
    <row r="25" spans="1:13" ht="12.75">
      <c r="A25" t="s">
        <v>15</v>
      </c>
      <c r="D25" t="s">
        <v>80</v>
      </c>
      <c r="F25" s="11">
        <v>4047.13</v>
      </c>
      <c r="J25" s="20">
        <v>4</v>
      </c>
      <c r="K25" s="20" t="s">
        <v>103</v>
      </c>
      <c r="L25" s="25">
        <v>103.14</v>
      </c>
      <c r="M25" s="33">
        <f t="shared" si="1"/>
        <v>12718.707346619998</v>
      </c>
    </row>
    <row r="26" spans="1:13" ht="12.75">
      <c r="A26" s="6" t="s">
        <v>18</v>
      </c>
      <c r="D26" t="s">
        <v>81</v>
      </c>
      <c r="F26" s="5">
        <v>2870.38</v>
      </c>
      <c r="J26" s="20">
        <v>5</v>
      </c>
      <c r="K26" s="20" t="s">
        <v>104</v>
      </c>
      <c r="L26" s="25">
        <v>3.1</v>
      </c>
      <c r="M26" s="33">
        <f t="shared" si="1"/>
        <v>382.2764472999999</v>
      </c>
    </row>
    <row r="27" spans="1:13" ht="12.75">
      <c r="A27" s="6" t="s">
        <v>96</v>
      </c>
      <c r="F27" s="5">
        <v>0</v>
      </c>
      <c r="J27" s="20">
        <v>6</v>
      </c>
      <c r="K27" s="20" t="s">
        <v>105</v>
      </c>
      <c r="L27" s="25">
        <v>0.14</v>
      </c>
      <c r="M27" s="33">
        <f t="shared" si="1"/>
        <v>17.264097619999998</v>
      </c>
    </row>
    <row r="28" spans="1:13" ht="12.75">
      <c r="A28" s="4" t="s">
        <v>37</v>
      </c>
      <c r="F28" s="32">
        <f>F25+F26+F27</f>
        <v>6917.51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1.18</v>
      </c>
      <c r="E30" t="s">
        <v>17</v>
      </c>
      <c r="F30" s="11">
        <f>E7*D30</f>
        <v>3299.752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501.99999999999994</v>
      </c>
      <c r="C32" t="s">
        <v>20</v>
      </c>
      <c r="D32" s="5">
        <v>2.89</v>
      </c>
      <c r="E32" t="s">
        <v>17</v>
      </c>
      <c r="F32" s="5">
        <v>1450.78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259</v>
      </c>
      <c r="C33" t="s">
        <v>16</v>
      </c>
      <c r="D33" s="5">
        <v>0.4</v>
      </c>
      <c r="E33" t="s">
        <v>17</v>
      </c>
      <c r="F33" s="5">
        <f>B33*D33</f>
        <v>103.60000000000001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88</v>
      </c>
      <c r="B34">
        <v>32</v>
      </c>
      <c r="C34" t="s">
        <v>89</v>
      </c>
      <c r="D34" s="5">
        <v>16.8</v>
      </c>
      <c r="E34" t="s">
        <v>17</v>
      </c>
      <c r="F34" s="11">
        <f>B34*D34</f>
        <v>537.6</v>
      </c>
      <c r="J34" s="20"/>
      <c r="K34" s="30" t="s">
        <v>63</v>
      </c>
      <c r="L34" s="28">
        <f>SUM(L22:L33)</f>
        <v>117.89999999999999</v>
      </c>
      <c r="M34" s="34">
        <f>SUM(M22:M33)</f>
        <v>14538.836495699998</v>
      </c>
    </row>
    <row r="35" spans="1:11" ht="12.75">
      <c r="A35" s="4" t="s">
        <v>21</v>
      </c>
      <c r="B35" s="10"/>
      <c r="C35" s="10"/>
      <c r="F35" s="32">
        <f>SUM(F30:F34)</f>
        <v>5391.732000000001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150873</v>
      </c>
      <c r="D37">
        <v>219171.6</v>
      </c>
      <c r="E37">
        <v>2796.4</v>
      </c>
      <c r="F37" s="35">
        <f>C37/D37*E37</f>
        <v>1924.9814173004168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78930</v>
      </c>
      <c r="D38">
        <v>219171.6</v>
      </c>
      <c r="E38">
        <v>2796.4</v>
      </c>
      <c r="F38" s="35">
        <f>C38/D38*E38</f>
        <v>1007.064108671014</v>
      </c>
      <c r="J38" s="20">
        <v>1</v>
      </c>
      <c r="K38" s="20" t="s">
        <v>95</v>
      </c>
      <c r="L38" s="25" t="s">
        <v>94</v>
      </c>
      <c r="M38" s="25">
        <v>135</v>
      </c>
    </row>
    <row r="39" spans="1:13" ht="12.75">
      <c r="A39" t="s">
        <v>25</v>
      </c>
      <c r="F39" s="11">
        <f>M34</f>
        <v>14538.836495699998</v>
      </c>
      <c r="J39" s="20">
        <v>2</v>
      </c>
      <c r="K39" s="20" t="s">
        <v>93</v>
      </c>
      <c r="L39" s="25" t="s">
        <v>106</v>
      </c>
      <c r="M39" s="25">
        <v>13.04</v>
      </c>
    </row>
    <row r="40" spans="1:13" ht="12.75">
      <c r="A40" t="s">
        <v>79</v>
      </c>
      <c r="F40" s="5"/>
      <c r="J40" s="20">
        <v>3</v>
      </c>
      <c r="K40" s="20"/>
      <c r="L40" s="25"/>
      <c r="M40" s="25"/>
    </row>
    <row r="41" spans="2:13" ht="12.75">
      <c r="B41">
        <v>2796.4</v>
      </c>
      <c r="C41" t="s">
        <v>16</v>
      </c>
      <c r="D41" s="5"/>
      <c r="F41" s="11">
        <v>721.2</v>
      </c>
      <c r="J41" s="20">
        <v>4</v>
      </c>
      <c r="K41" s="20"/>
      <c r="L41" s="25"/>
      <c r="M41" s="25"/>
    </row>
    <row r="42" spans="1:13" ht="12.75">
      <c r="A42" t="s">
        <v>26</v>
      </c>
      <c r="F42" s="5">
        <f>M54</f>
        <v>148.04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2796.4</v>
      </c>
      <c r="C45" t="s">
        <v>16</v>
      </c>
      <c r="D45" s="11">
        <v>0.23</v>
      </c>
      <c r="E45" t="s">
        <v>17</v>
      </c>
      <c r="F45" s="11">
        <f>B45*D45</f>
        <v>643.172</v>
      </c>
      <c r="J45" s="20">
        <v>8</v>
      </c>
      <c r="K45" s="20"/>
      <c r="L45" s="25"/>
      <c r="M45" s="25"/>
    </row>
    <row r="46" spans="1:13" ht="12.75">
      <c r="A46" s="47" t="s">
        <v>92</v>
      </c>
      <c r="B46" s="47"/>
      <c r="C46" s="47"/>
      <c r="D46" s="48"/>
      <c r="E46" s="47"/>
      <c r="F46" s="48">
        <v>0</v>
      </c>
      <c r="J46" s="20">
        <v>9</v>
      </c>
      <c r="K46" s="20"/>
      <c r="L46" s="25"/>
      <c r="M46" s="25"/>
    </row>
    <row r="47" spans="1:13" ht="12.75">
      <c r="A47" s="4" t="s">
        <v>29</v>
      </c>
      <c r="B47" s="4"/>
      <c r="C47" s="10"/>
      <c r="F47" s="32">
        <f>SUM(F37:F46)</f>
        <v>18983.29402167143</v>
      </c>
      <c r="J47" s="20">
        <v>10</v>
      </c>
      <c r="K47" s="20"/>
      <c r="L47" s="25"/>
      <c r="M47" s="25"/>
    </row>
    <row r="48" spans="1:13" ht="12.75">
      <c r="A48" s="4" t="s">
        <v>30</v>
      </c>
      <c r="J48" s="20">
        <v>11</v>
      </c>
      <c r="K48" s="20"/>
      <c r="L48" s="25"/>
      <c r="M48" s="25"/>
    </row>
    <row r="49" spans="1:13" ht="12.75">
      <c r="A49" t="s">
        <v>31</v>
      </c>
      <c r="B49">
        <v>2796.4</v>
      </c>
      <c r="C49" t="s">
        <v>72</v>
      </c>
      <c r="D49" s="45">
        <v>0.14</v>
      </c>
      <c r="E49" s="7"/>
      <c r="F49" s="46">
        <f>B49*D49</f>
        <v>391.49600000000004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>
        <v>13</v>
      </c>
      <c r="K50" s="20"/>
      <c r="L50" s="25"/>
      <c r="M50" s="25"/>
    </row>
    <row r="51" spans="1:13" ht="12.75">
      <c r="A51" s="7" t="s">
        <v>82</v>
      </c>
      <c r="F51" s="5"/>
      <c r="J51" s="20">
        <v>14</v>
      </c>
      <c r="K51" s="20"/>
      <c r="L51" s="25"/>
      <c r="M51" s="25"/>
    </row>
    <row r="52" spans="2:13" ht="12.75">
      <c r="B52">
        <v>2796.4</v>
      </c>
      <c r="C52" t="s">
        <v>16</v>
      </c>
      <c r="D52" s="11">
        <v>0.81</v>
      </c>
      <c r="E52" t="s">
        <v>17</v>
      </c>
      <c r="F52" s="11">
        <f>B52*D52</f>
        <v>2265.0840000000003</v>
      </c>
      <c r="J52" s="20">
        <v>15</v>
      </c>
      <c r="K52" s="20"/>
      <c r="L52" s="25"/>
      <c r="M52" s="25"/>
    </row>
    <row r="53" spans="1:13" ht="12.75">
      <c r="A53" s="4" t="s">
        <v>33</v>
      </c>
      <c r="F53" s="32">
        <f>F49+F52</f>
        <v>2656.5800000000004</v>
      </c>
      <c r="J53" s="20">
        <v>16</v>
      </c>
      <c r="K53" s="20"/>
      <c r="L53" s="25"/>
      <c r="M53" s="25"/>
    </row>
    <row r="54" spans="1:13" ht="12.75">
      <c r="A54" s="4" t="s">
        <v>34</v>
      </c>
      <c r="J54" s="20"/>
      <c r="K54" s="20"/>
      <c r="L54" s="31" t="s">
        <v>70</v>
      </c>
      <c r="M54" s="28">
        <f>SUM(M38:M53)</f>
        <v>148.04</v>
      </c>
    </row>
    <row r="55" spans="1:6" ht="12.75">
      <c r="A55" s="7" t="s">
        <v>83</v>
      </c>
      <c r="B55" s="7"/>
      <c r="C55" s="7"/>
      <c r="D55" s="7"/>
      <c r="E55" s="7"/>
      <c r="F55" s="7"/>
    </row>
    <row r="56" spans="2:6" ht="12.75">
      <c r="B56">
        <v>2796.4</v>
      </c>
      <c r="C56" t="s">
        <v>16</v>
      </c>
      <c r="D56" s="11">
        <v>2.06</v>
      </c>
      <c r="E56" t="s">
        <v>17</v>
      </c>
      <c r="F56" s="11">
        <f>B56*D56</f>
        <v>5760.584000000001</v>
      </c>
    </row>
    <row r="57" spans="1:6" ht="12.75">
      <c r="A57" s="4" t="s">
        <v>35</v>
      </c>
      <c r="F57" s="32">
        <f>SUM(F56)</f>
        <v>5760.584000000001</v>
      </c>
    </row>
    <row r="58" spans="1:6" ht="12.75">
      <c r="A58" s="1" t="s">
        <v>36</v>
      </c>
      <c r="B58" s="1"/>
      <c r="F58" s="32">
        <f>F28+F35+F47+F53+F57</f>
        <v>39709.70002167144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317.6776001733715</v>
      </c>
    </row>
    <row r="60" spans="1:6" ht="15">
      <c r="A60" s="12" t="s">
        <v>39</v>
      </c>
      <c r="B60" s="12"/>
      <c r="C60" s="12"/>
      <c r="D60" s="12"/>
      <c r="E60" s="12"/>
      <c r="F60" s="42">
        <f>F58+F59</f>
        <v>40027.37762184481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97</v>
      </c>
    </row>
    <row r="62" spans="1:6" ht="12.75">
      <c r="A62" s="13"/>
      <c r="B62" s="39">
        <v>41426</v>
      </c>
      <c r="C62" s="40">
        <v>-206079</v>
      </c>
      <c r="D62" s="43">
        <f>F20</f>
        <v>29868.43</v>
      </c>
      <c r="E62" s="43">
        <f>F60</f>
        <v>40027.37762184481</v>
      </c>
      <c r="F62" s="44">
        <f>C62+D62-E62</f>
        <v>-216237.94762184483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2013-08-07T06:28:54Z</cp:lastPrinted>
  <dcterms:created xsi:type="dcterms:W3CDTF">2008-08-18T07:30:19Z</dcterms:created>
  <dcterms:modified xsi:type="dcterms:W3CDTF">2013-08-19T12:58:23Z</dcterms:modified>
  <cp:category/>
  <cp:version/>
  <cp:contentType/>
  <cp:contentStatus/>
</cp:coreProperties>
</file>