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<sst xmlns="http://schemas.openxmlformats.org/spreadsheetml/2006/main" count="156" uniqueCount="123">
  <si>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</si>
  <si>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</si>
  <si>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</si>
  <si>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</si>
  <si>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</si>
  <si>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</si>
  <si>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</si>
  <si>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</si>
  <si>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</si>
  <si>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</si>
  <si>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</si>
  <si>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</si>
  <si>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</si>
  <si>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</si>
  <si>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</si>
  <si>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</si>
  <si>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</si>
  <si>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</si>
  <si>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</si>
  <si>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</si>
  <si>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</si>
  <si>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</si>
  <si>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</si>
  <si>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</si>
  <si>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</si>
  <si>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</si>
  <si>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</si>
  <si>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</si>
  <si>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</si>
  <si>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</si>
  <si>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</si>
  <si>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</si>
  <si>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</si>
  <si>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</si>
  <si>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</si>
  <si>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</si>
  <si>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</si>
  <si>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</si>
  <si>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</si>
  <si>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</si>
  <si>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</si>
  <si>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</si>
  <si>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</si>
  <si>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</si>
  <si>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</si>
  <si>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</si>
  <si>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</si>
  <si>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</si>
  <si>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</si>
  <si>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</si>
  <si>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</si>
  <si>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</si>
  <si>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</si>
  <si>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</si>
  <si>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</si>
  <si>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</si>
  <si>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</si>
  <si>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</si>
  <si>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</si>
  <si>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</si>
  <si>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</si>
  <si>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</si>
  <si>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</si>
  <si>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</si>
  <si>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</si>
  <si>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</si>
  <si>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</si>
  <si>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</si>
  <si>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</si>
  <si>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</si>
  <si>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</si>
  <si>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</si>
  <si>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</si>
  <si>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</si>
  <si>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</si>
  <si>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</si>
  <si>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</si>
  <si>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</si>
  <si>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</si>
  <si>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</si>
  <si>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</si>
  <si>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</si>
  <si>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</si>
  <si>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</si>
  <si>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</si>
  <si>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</si>
  <si>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</si>
  <si>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</si>
  <si>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</si>
  <si>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</si>
  <si>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</si>
  <si>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</si>
  <si>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</si>
  <si>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</si>
  <si>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</si>
  <si>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 xml:space="preserve">3.  </t>
  </si>
  <si>
    <t>2шт</t>
  </si>
  <si>
    <t>Уголок 25</t>
  </si>
  <si>
    <t>Лампа</t>
  </si>
  <si>
    <t>ост.на 01.09</t>
  </si>
  <si>
    <t>август</t>
  </si>
  <si>
    <t xml:space="preserve">                    за  август  2013 г.</t>
  </si>
  <si>
    <t>Смена вентиля Д 20 (12шт)кв.7-2; кв.30-33-8; д/сад-2;</t>
  </si>
  <si>
    <t>Вентиль Д 20</t>
  </si>
  <si>
    <t>10шт</t>
  </si>
  <si>
    <t>Вентиль Д 15</t>
  </si>
  <si>
    <t>Смена сгона Д 15 (6шт) дет.сад</t>
  </si>
  <si>
    <t>Сгон Д 15</t>
  </si>
  <si>
    <t>6шт</t>
  </si>
  <si>
    <t>Муфта 15</t>
  </si>
  <si>
    <t>8шт</t>
  </si>
  <si>
    <t>К/гайка 15</t>
  </si>
  <si>
    <t>Диск</t>
  </si>
  <si>
    <t>Смена труб Д 25 ппр (12мп) кв.7-4; кв.30-33-8;</t>
  </si>
  <si>
    <t>Труба Д 25 ппр</t>
  </si>
  <si>
    <t>12мп</t>
  </si>
  <si>
    <t>Муфта разъемная 25</t>
  </si>
  <si>
    <t>Муфта неразъемная 25</t>
  </si>
  <si>
    <t>Смена труб Д 20 м/пл (8мп) дет.сад</t>
  </si>
  <si>
    <t>Труба Д 20 м/пл</t>
  </si>
  <si>
    <t>8мп</t>
  </si>
  <si>
    <t>Слив и наполнение системы отопления</t>
  </si>
  <si>
    <t>Смена ламп (10шт)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</si>
</sst>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M47" sqref="M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101</v>
      </c>
    </row>
    <row r="3" spans="2:13" ht="12.75">
      <c r="B3" s="1" t="s">
        <v>85</v>
      </c>
      <c r="C3" s="8" t="s">
        <v>100</v>
      </c>
      <c r="D3" s="1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2844.4</v>
      </c>
      <c r="F7" t="s">
        <v>71</v>
      </c>
      <c r="J7" s="15"/>
      <c r="K7" s="15" t="s">
        <v>48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5562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248</v>
      </c>
      <c r="F12" t="s">
        <v>71</v>
      </c>
      <c r="J12" s="16"/>
      <c r="K12" s="18" t="s">
        <v>52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33155.71</v>
      </c>
      <c r="J16" s="15" t="s">
        <v>58</v>
      </c>
      <c r="K16" s="26" t="s">
        <v>59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11">
        <v>28954.03</v>
      </c>
      <c r="J17" s="16" t="s">
        <v>60</v>
      </c>
      <c r="K17" s="18" t="s">
        <v>61</v>
      </c>
      <c r="L17" s="23">
        <v>3.36</v>
      </c>
      <c r="M17" s="33">
        <f t="shared" si="0"/>
        <v>360.29421119999995</v>
      </c>
    </row>
    <row r="18" spans="2:13" ht="12.75">
      <c r="B18" t="s">
        <v>11</v>
      </c>
      <c r="F18" s="9">
        <f>F17/F16</f>
        <v>0.8732743168522104</v>
      </c>
      <c r="J18" s="20"/>
      <c r="K18" s="27" t="s">
        <v>62</v>
      </c>
      <c r="L18" s="28">
        <f>SUM(L7:L17)</f>
        <v>12.36</v>
      </c>
      <c r="M18" s="34">
        <f>SUM(M7:M17)</f>
        <v>1325.3679911999998</v>
      </c>
    </row>
    <row r="19" spans="1:11" ht="12.75">
      <c r="A19" t="s">
        <v>94</v>
      </c>
      <c r="F19" s="5">
        <v>1008.46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29962.489999999998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102</v>
      </c>
      <c r="L22" s="25">
        <v>9.72</v>
      </c>
      <c r="M22" s="33">
        <f aca="true" t="shared" si="1" ref="M22:M30">L22*89.217*1.202*1.15</f>
        <v>1198.715686452</v>
      </c>
    </row>
    <row r="23" spans="10:13" ht="12.75">
      <c r="J23" s="20">
        <v>2</v>
      </c>
      <c r="K23" s="20" t="s">
        <v>106</v>
      </c>
      <c r="L23" s="25">
        <v>1.68</v>
      </c>
      <c r="M23" s="33">
        <f>L23*89.217*1.202*1.15</f>
        <v>207.18542728799997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10.92</v>
      </c>
      <c r="M24" s="33">
        <f t="shared" si="1"/>
        <v>1346.7052773719997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118</v>
      </c>
      <c r="L25" s="25">
        <v>12.4</v>
      </c>
      <c r="M25" s="33">
        <f t="shared" si="1"/>
        <v>1529.2257728399998</v>
      </c>
    </row>
    <row r="26" spans="1:13" ht="12.75">
      <c r="A26" s="6" t="s">
        <v>18</v>
      </c>
      <c r="D26" t="s">
        <v>83</v>
      </c>
      <c r="F26" s="11">
        <v>1913.58</v>
      </c>
      <c r="J26" s="20">
        <v>5</v>
      </c>
      <c r="K26" s="20" t="s">
        <v>121</v>
      </c>
      <c r="L26" s="25">
        <v>19.91</v>
      </c>
      <c r="M26" s="33">
        <f t="shared" si="1"/>
        <v>2455.3939626809993</v>
      </c>
    </row>
    <row r="27" spans="1:13" ht="12.75">
      <c r="A27" s="6" t="s">
        <v>95</v>
      </c>
      <c r="F27" s="11">
        <v>0</v>
      </c>
      <c r="J27" s="20">
        <v>6</v>
      </c>
      <c r="K27" s="20" t="s">
        <v>122</v>
      </c>
      <c r="L27" s="25">
        <v>0.7</v>
      </c>
      <c r="M27" s="33">
        <f t="shared" si="1"/>
        <v>86.32726136999999</v>
      </c>
    </row>
    <row r="28" spans="1:13" ht="12.75">
      <c r="A28" s="4" t="s">
        <v>36</v>
      </c>
      <c r="B28" s="1"/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3071.952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/>
      <c r="K31" s="30" t="s">
        <v>62</v>
      </c>
      <c r="L31" s="28">
        <f>SUM(L22:L22)</f>
        <v>9.72</v>
      </c>
      <c r="M31" s="34">
        <f>SUM(M22:M30)</f>
        <v>6823.553388002999</v>
      </c>
    </row>
    <row r="32" spans="2:11" ht="12.75">
      <c r="B32">
        <f>F32/D32</f>
        <v>505</v>
      </c>
      <c r="C32" t="s">
        <v>20</v>
      </c>
      <c r="D32" s="5">
        <v>3.31</v>
      </c>
      <c r="E32" t="s">
        <v>17</v>
      </c>
      <c r="F32" s="5">
        <v>1671.55</v>
      </c>
      <c r="K32" s="1" t="s">
        <v>66</v>
      </c>
    </row>
    <row r="33" spans="1:13" ht="12.75">
      <c r="A33" t="s">
        <v>88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89</v>
      </c>
      <c r="B34">
        <v>41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4743.502</v>
      </c>
      <c r="J35" s="20">
        <v>1</v>
      </c>
      <c r="K35" s="20" t="s">
        <v>103</v>
      </c>
      <c r="L35" s="25" t="s">
        <v>104</v>
      </c>
      <c r="M35" s="25">
        <v>1470</v>
      </c>
    </row>
    <row r="36" spans="1:13" ht="12.75">
      <c r="A36" s="4" t="s">
        <v>22</v>
      </c>
      <c r="B36" s="4"/>
      <c r="J36" s="20">
        <v>2</v>
      </c>
      <c r="K36" s="20" t="s">
        <v>105</v>
      </c>
      <c r="L36" s="25" t="s">
        <v>96</v>
      </c>
      <c r="M36" s="25">
        <v>294</v>
      </c>
    </row>
    <row r="37" spans="1:13" ht="12.75">
      <c r="A37" t="s">
        <v>23</v>
      </c>
      <c r="C37">
        <v>156664</v>
      </c>
      <c r="D37">
        <v>219171.6</v>
      </c>
      <c r="E37">
        <v>2844.4</v>
      </c>
      <c r="F37" s="35">
        <f>C37/D37*E37</f>
        <v>2033.178941067182</v>
      </c>
      <c r="J37" s="20">
        <v>3</v>
      </c>
      <c r="K37" s="20" t="s">
        <v>107</v>
      </c>
      <c r="L37" s="25" t="s">
        <v>108</v>
      </c>
      <c r="M37" s="25">
        <v>84</v>
      </c>
    </row>
    <row r="38" spans="1:13" ht="12.75">
      <c r="A38" t="s">
        <v>24</v>
      </c>
      <c r="C38">
        <v>102083</v>
      </c>
      <c r="D38">
        <v>219171.6</v>
      </c>
      <c r="E38">
        <v>2844.4</v>
      </c>
      <c r="F38" s="35">
        <f>C38/D38*E38</f>
        <v>1324.8289705418038</v>
      </c>
      <c r="J38" s="20">
        <v>4</v>
      </c>
      <c r="K38" s="20" t="s">
        <v>109</v>
      </c>
      <c r="L38" s="25" t="s">
        <v>110</v>
      </c>
      <c r="M38" s="25">
        <v>200</v>
      </c>
    </row>
    <row r="39" spans="1:13" ht="12.75">
      <c r="A39" t="s">
        <v>25</v>
      </c>
      <c r="F39" s="11">
        <f>M31</f>
        <v>6823.553388002999</v>
      </c>
      <c r="J39" s="20">
        <v>5</v>
      </c>
      <c r="K39" s="20" t="s">
        <v>111</v>
      </c>
      <c r="L39" s="25" t="s">
        <v>110</v>
      </c>
      <c r="M39" s="25">
        <v>120</v>
      </c>
    </row>
    <row r="40" spans="1:13" ht="12.75">
      <c r="A40" t="s">
        <v>81</v>
      </c>
      <c r="F40" s="5"/>
      <c r="J40" s="20">
        <v>6</v>
      </c>
      <c r="K40" s="20" t="s">
        <v>112</v>
      </c>
      <c r="L40" s="25" t="s">
        <v>96</v>
      </c>
      <c r="M40" s="25">
        <v>34</v>
      </c>
    </row>
    <row r="41" spans="2:13" ht="12.75">
      <c r="B41">
        <v>2844.4</v>
      </c>
      <c r="C41" t="s">
        <v>16</v>
      </c>
      <c r="D41" s="5"/>
      <c r="E41" t="s">
        <v>17</v>
      </c>
      <c r="F41" s="11">
        <v>0</v>
      </c>
      <c r="J41" s="20">
        <v>7</v>
      </c>
      <c r="K41" s="20" t="s">
        <v>114</v>
      </c>
      <c r="L41" s="25" t="s">
        <v>115</v>
      </c>
      <c r="M41" s="25">
        <v>1140</v>
      </c>
    </row>
    <row r="42" spans="1:13" ht="12.75">
      <c r="A42" t="s">
        <v>26</v>
      </c>
      <c r="F42" s="5">
        <f>M58</f>
        <v>5911.2</v>
      </c>
      <c r="J42" s="20">
        <v>8</v>
      </c>
      <c r="K42" s="20" t="s">
        <v>116</v>
      </c>
      <c r="L42" s="25" t="s">
        <v>108</v>
      </c>
      <c r="M42" s="25">
        <v>900</v>
      </c>
    </row>
    <row r="43" spans="1:13" ht="12.75">
      <c r="A43" t="s">
        <v>27</v>
      </c>
      <c r="F43" s="5"/>
      <c r="J43" s="20">
        <v>9</v>
      </c>
      <c r="K43" s="20" t="s">
        <v>117</v>
      </c>
      <c r="L43" s="25" t="s">
        <v>108</v>
      </c>
      <c r="M43" s="25">
        <v>480</v>
      </c>
    </row>
    <row r="44" spans="1:13" ht="12.75">
      <c r="A44" t="s">
        <v>28</v>
      </c>
      <c r="F44" s="5"/>
      <c r="J44" s="20">
        <v>10</v>
      </c>
      <c r="K44" s="20" t="s">
        <v>112</v>
      </c>
      <c r="L44" s="25" t="s">
        <v>96</v>
      </c>
      <c r="M44" s="25">
        <v>34</v>
      </c>
    </row>
    <row r="45" spans="2:13" ht="12.75">
      <c r="B45">
        <v>2844.4</v>
      </c>
      <c r="C45" t="s">
        <v>16</v>
      </c>
      <c r="D45" s="11">
        <v>0.24</v>
      </c>
      <c r="E45" t="s">
        <v>17</v>
      </c>
      <c r="F45" s="11">
        <f>B45*D45</f>
        <v>682.656</v>
      </c>
      <c r="J45" s="20">
        <v>11</v>
      </c>
      <c r="K45" s="20" t="s">
        <v>97</v>
      </c>
      <c r="L45" s="25" t="s">
        <v>108</v>
      </c>
      <c r="M45" s="25">
        <v>90</v>
      </c>
    </row>
    <row r="46" spans="1:13" ht="12.75">
      <c r="A46" t="s">
        <v>91</v>
      </c>
      <c r="B46" t="s">
        <v>92</v>
      </c>
      <c r="D46" s="11"/>
      <c r="F46" s="11">
        <v>0</v>
      </c>
      <c r="J46" s="20">
        <v>12</v>
      </c>
      <c r="K46" s="20" t="s">
        <v>119</v>
      </c>
      <c r="L46" s="25" t="s">
        <v>120</v>
      </c>
      <c r="M46" s="25">
        <v>1000</v>
      </c>
    </row>
    <row r="47" spans="1:13" ht="12.75">
      <c r="A47" s="4" t="s">
        <v>75</v>
      </c>
      <c r="B47" s="4"/>
      <c r="C47" s="10"/>
      <c r="F47" s="32">
        <f>SUM(F37:F46)</f>
        <v>16775.417299611985</v>
      </c>
      <c r="J47" s="20">
        <v>13</v>
      </c>
      <c r="K47" s="20" t="s">
        <v>98</v>
      </c>
      <c r="L47" s="25" t="s">
        <v>104</v>
      </c>
      <c r="M47" s="25">
        <v>65.2</v>
      </c>
    </row>
    <row r="48" spans="1:13" ht="12.75">
      <c r="A48" s="4" t="s">
        <v>29</v>
      </c>
      <c r="J48" s="20">
        <v>14</v>
      </c>
      <c r="K48" s="20"/>
      <c r="L48" s="25"/>
      <c r="M48" s="25"/>
    </row>
    <row r="49" spans="1:13" ht="12.75">
      <c r="A49" t="s">
        <v>30</v>
      </c>
      <c r="B49">
        <v>2844.4</v>
      </c>
      <c r="C49" t="s">
        <v>71</v>
      </c>
      <c r="D49" s="5">
        <v>0.14</v>
      </c>
      <c r="E49" t="s">
        <v>17</v>
      </c>
      <c r="F49" s="11">
        <f>B49*D49</f>
        <v>398.21600000000007</v>
      </c>
      <c r="J49" s="20">
        <v>15</v>
      </c>
      <c r="K49" s="20"/>
      <c r="L49" s="25"/>
      <c r="M49" s="25"/>
    </row>
    <row r="50" spans="1:13" ht="12.75">
      <c r="A50" t="s">
        <v>31</v>
      </c>
      <c r="F50" s="5"/>
      <c r="J50" s="20">
        <v>16</v>
      </c>
      <c r="K50" s="20"/>
      <c r="L50" s="25"/>
      <c r="M50" s="25"/>
    </row>
    <row r="51" spans="1:13" ht="12.75">
      <c r="A51" s="7" t="s">
        <v>80</v>
      </c>
      <c r="F51" s="5"/>
      <c r="J51" s="20">
        <v>17</v>
      </c>
      <c r="K51" s="20"/>
      <c r="L51" s="25"/>
      <c r="M51" s="25"/>
    </row>
    <row r="52" spans="2:13" ht="12.75">
      <c r="B52">
        <v>2844.4</v>
      </c>
      <c r="C52" t="s">
        <v>74</v>
      </c>
      <c r="D52" s="11">
        <v>0.54</v>
      </c>
      <c r="F52" s="11">
        <f>B52*D52</f>
        <v>1535.976</v>
      </c>
      <c r="J52" s="20">
        <v>18</v>
      </c>
      <c r="K52" s="20"/>
      <c r="L52" s="25"/>
      <c r="M52" s="25"/>
    </row>
    <row r="53" spans="1:13" ht="12.75">
      <c r="A53" s="4" t="s">
        <v>32</v>
      </c>
      <c r="B53" s="1"/>
      <c r="F53" s="32">
        <f>F49+F52</f>
        <v>1934.1920000000002</v>
      </c>
      <c r="J53" s="20">
        <v>19</v>
      </c>
      <c r="K53" s="20"/>
      <c r="L53" s="25"/>
      <c r="M53" s="25"/>
    </row>
    <row r="54" spans="1:13" ht="12.75">
      <c r="A54" s="4" t="s">
        <v>33</v>
      </c>
      <c r="J54" s="20">
        <v>20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21</v>
      </c>
      <c r="K55" s="20"/>
      <c r="L55" s="25"/>
      <c r="M55" s="25"/>
    </row>
    <row r="56" spans="2:13" ht="12.75">
      <c r="B56">
        <v>2844.4</v>
      </c>
      <c r="C56" t="s">
        <v>74</v>
      </c>
      <c r="D56" s="11">
        <v>1.55</v>
      </c>
      <c r="F56" s="5">
        <f>B56*D56</f>
        <v>4408.820000000001</v>
      </c>
      <c r="J56" s="20">
        <v>22</v>
      </c>
      <c r="K56" s="20"/>
      <c r="L56" s="25"/>
      <c r="M56" s="25"/>
    </row>
    <row r="57" spans="1:13" ht="12.75">
      <c r="A57" s="4" t="s">
        <v>34</v>
      </c>
      <c r="B57" s="1"/>
      <c r="F57" s="8">
        <f>SUM(F56)</f>
        <v>4408.820000000001</v>
      </c>
      <c r="J57" s="20">
        <v>23</v>
      </c>
      <c r="K57" s="20"/>
      <c r="L57" s="25"/>
      <c r="M57" s="25"/>
    </row>
    <row r="58" spans="1:13" ht="12.75">
      <c r="A58" s="1" t="s">
        <v>35</v>
      </c>
      <c r="B58" s="1"/>
      <c r="F58" s="8">
        <f>F28+F35+F47+F53+F57</f>
        <v>35557.13129961199</v>
      </c>
      <c r="J58" s="20"/>
      <c r="K58" s="20"/>
      <c r="L58" s="31" t="s">
        <v>69</v>
      </c>
      <c r="M58" s="28">
        <f>SUM(M35:M57)</f>
        <v>5911.2</v>
      </c>
    </row>
    <row r="59" spans="1:6" ht="12.75">
      <c r="A59" s="1" t="s">
        <v>37</v>
      </c>
      <c r="B59" s="36">
        <v>0.008</v>
      </c>
      <c r="C59" s="1"/>
      <c r="D59" s="1"/>
      <c r="E59" s="1"/>
      <c r="F59" s="32">
        <f>F58*0.8%</f>
        <v>284.4570503968959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35841.58835000888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99</v>
      </c>
    </row>
    <row r="62" spans="1:6" ht="12.75">
      <c r="A62" s="13"/>
      <c r="B62" s="39">
        <v>41487</v>
      </c>
      <c r="C62" s="40">
        <v>-206010</v>
      </c>
      <c r="D62" s="43">
        <f>F20</f>
        <v>29962.489999999998</v>
      </c>
      <c r="E62" s="43">
        <f>F60</f>
        <v>35841.58835000888</v>
      </c>
      <c r="F62" s="44">
        <f>C62+D62-E62</f>
        <v>-211889.0983500089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2012-04-03T19:05:43Z</cp:lastPrinted>
  <dcterms:created xsi:type="dcterms:W3CDTF">2008-08-18T07:30:19Z</dcterms:created>
  <dcterms:modified xsi:type="dcterms:W3CDTF">2013-10-28T17:36:51Z</dcterms:modified>
  <cp:category/>
  <cp:version/>
  <cp:contentType/>
  <cp:contentStatus/>
</cp:coreProperties>
</file>