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<sst xmlns="http://schemas.openxmlformats.org/spreadsheetml/2006/main" count="120" uniqueCount="94">
  <si>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</si>
  <si>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</si>
  <si>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</si>
  <si>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</si>
  <si>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</si>
  <si>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</si>
  <si>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</si>
  <si>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</si>
  <si>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</si>
  <si>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</si>
  <si>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</si>
  <si>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</si>
  <si>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</si>
  <si>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</si>
  <si>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</si>
  <si>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</si>
  <si>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</si>
  <si>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</si>
  <si>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</si>
  <si>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</si>
  <si>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</si>
  <si>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</si>
  <si>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</si>
  <si>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</si>
  <si>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</si>
  <si>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</si>
  <si>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</si>
  <si>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</si>
  <si>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</si>
  <si>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</si>
  <si>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</si>
  <si>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</si>
  <si>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</si>
  <si>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</si>
  <si>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</si>
  <si>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</si>
  <si>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</si>
  <si>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</si>
  <si>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</si>
  <si>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</si>
  <si>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</si>
  <si>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</si>
  <si>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</si>
  <si>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</si>
  <si>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</si>
  <si>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</si>
  <si>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</si>
  <si>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</si>
  <si>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</si>
  <si>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</si>
  <si>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</si>
  <si>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</si>
  <si>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</si>
  <si>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</si>
  <si>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</si>
  <si>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</si>
  <si>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</si>
  <si>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</si>
  <si>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</si>
  <si>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</si>
  <si>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</si>
  <si>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</si>
  <si>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</si>
  <si>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</si>
  <si>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</si>
  <si>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</si>
  <si>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</si>
  <si>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</si>
  <si>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</si>
  <si>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</si>
  <si>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</si>
  <si>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</si>
  <si>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</si>
  <si>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</si>
  <si>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</si>
  <si>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</si>
  <si>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</si>
  <si>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</si>
  <si>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</si>
  <si>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</si>
  <si>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</si>
  <si>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</si>
  <si>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</si>
  <si>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</si>
  <si>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</si>
  <si>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</si>
  <si>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</si>
  <si>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д. № 10</t>
  </si>
  <si>
    <t xml:space="preserve">   Учет затрат по текущему ремонту по ул. п. Элеватор 10</t>
  </si>
  <si>
    <t>2013 г.</t>
  </si>
  <si>
    <t xml:space="preserve">3.  </t>
  </si>
  <si>
    <t>ост.на 01.07.</t>
  </si>
  <si>
    <t>июнь</t>
  </si>
  <si>
    <t xml:space="preserve">                    за   июнь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</si>
</sst>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88</v>
      </c>
    </row>
    <row r="2" spans="2:11" ht="12.75">
      <c r="B2" s="1" t="s">
        <v>74</v>
      </c>
      <c r="C2" s="1"/>
      <c r="D2" s="1" t="s">
        <v>87</v>
      </c>
      <c r="K2" t="s">
        <v>93</v>
      </c>
    </row>
    <row r="3" spans="2:13" ht="12.75">
      <c r="B3" s="1" t="s">
        <v>82</v>
      </c>
      <c r="C3" s="8" t="s">
        <v>92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381.3</v>
      </c>
      <c r="F7" t="s">
        <v>73</v>
      </c>
      <c r="J7" s="15"/>
      <c r="K7" s="15" t="s">
        <v>51</v>
      </c>
      <c r="L7" s="21">
        <v>0.94</v>
      </c>
      <c r="M7" s="33">
        <f>L7*89.21*1.202</f>
        <v>100.79659479999998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128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1612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23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4296.12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4316.09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1.0046483803990578</v>
      </c>
      <c r="J18" s="20"/>
      <c r="K18" s="27" t="s">
        <v>65</v>
      </c>
      <c r="L18" s="28">
        <f>SUM(L7:L17)</f>
        <v>0.94</v>
      </c>
      <c r="M18" s="34">
        <f>SUM(M7:M17)</f>
        <v>100.79659479999998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4316.09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81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90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83</v>
      </c>
      <c r="D30" s="5">
        <v>1.18</v>
      </c>
      <c r="E30" t="s">
        <v>18</v>
      </c>
      <c r="F30" s="11">
        <f>E7*D30</f>
        <v>449.93399999999997</v>
      </c>
      <c r="J30" s="23">
        <v>2</v>
      </c>
      <c r="K30" s="42"/>
      <c r="L30" s="23"/>
      <c r="M30" s="23"/>
    </row>
    <row r="31" spans="1:13" ht="12.75">
      <c r="A31" t="s">
        <v>84</v>
      </c>
      <c r="J31" s="23">
        <v>3</v>
      </c>
      <c r="K31" s="42"/>
      <c r="L31" s="23"/>
      <c r="M31" s="23"/>
    </row>
    <row r="32" spans="2:13" ht="12.75">
      <c r="B32">
        <f>F32/D32</f>
        <v>52</v>
      </c>
      <c r="C32" t="s">
        <v>21</v>
      </c>
      <c r="D32" s="5">
        <v>2.89</v>
      </c>
      <c r="E32" t="s">
        <v>18</v>
      </c>
      <c r="F32" s="5">
        <v>150.28</v>
      </c>
      <c r="J32" s="25">
        <v>4</v>
      </c>
      <c r="K32" s="42"/>
      <c r="L32" s="25"/>
      <c r="M32" s="25"/>
    </row>
    <row r="33" spans="1:13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600.2139999999999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150873</v>
      </c>
      <c r="D37">
        <v>219171.6</v>
      </c>
      <c r="E37">
        <v>279.1</v>
      </c>
      <c r="F37" s="35">
        <f>C37/D37*E37</f>
        <v>192.1264173825441</v>
      </c>
    </row>
    <row r="38" spans="1:6" ht="12.75">
      <c r="A38" t="s">
        <v>25</v>
      </c>
      <c r="C38">
        <v>78930</v>
      </c>
      <c r="D38">
        <v>219171.6</v>
      </c>
      <c r="E38">
        <v>279.1</v>
      </c>
      <c r="F38" s="35">
        <f>C38/D38*E38</f>
        <v>100.51194132816478</v>
      </c>
    </row>
    <row r="39" spans="1:6" ht="12.75">
      <c r="A39" t="s">
        <v>26</v>
      </c>
      <c r="F39" s="11">
        <f>M25</f>
        <v>0</v>
      </c>
    </row>
    <row r="40" spans="1:6" ht="12.75">
      <c r="A40" t="s">
        <v>79</v>
      </c>
      <c r="F40" s="5"/>
    </row>
    <row r="41" spans="2:6" ht="12.75">
      <c r="B41">
        <v>381.3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381.3</v>
      </c>
      <c r="C45" t="s">
        <v>17</v>
      </c>
      <c r="D45" s="11">
        <v>0.23</v>
      </c>
      <c r="E45" t="s">
        <v>18</v>
      </c>
      <c r="F45" s="11">
        <f>B45*D45</f>
        <v>87.69900000000001</v>
      </c>
    </row>
    <row r="46" spans="1:6" ht="12.75">
      <c r="A46" s="4" t="s">
        <v>30</v>
      </c>
      <c r="B46" s="10"/>
      <c r="C46" s="10"/>
      <c r="F46" s="32">
        <f>SUM(F37:F45)</f>
        <v>380.3373587107089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381.3</v>
      </c>
      <c r="C48" t="s">
        <v>73</v>
      </c>
      <c r="D48" s="5">
        <v>0.14</v>
      </c>
      <c r="E48" t="s">
        <v>18</v>
      </c>
      <c r="F48" s="11">
        <f>B48*D48</f>
        <v>53.382000000000005</v>
      </c>
    </row>
    <row r="49" spans="1:6" ht="12.75">
      <c r="A49" t="s">
        <v>33</v>
      </c>
      <c r="F49" s="5"/>
    </row>
    <row r="50" spans="1:6" ht="12.75">
      <c r="A50" s="7" t="s">
        <v>80</v>
      </c>
      <c r="F50" s="5"/>
    </row>
    <row r="51" spans="2:6" ht="12.75">
      <c r="B51">
        <v>381.3</v>
      </c>
      <c r="C51" t="s">
        <v>17</v>
      </c>
      <c r="D51" s="11">
        <v>0.81</v>
      </c>
      <c r="E51" t="s">
        <v>18</v>
      </c>
      <c r="F51" s="11">
        <f>B51*D51</f>
        <v>308.853</v>
      </c>
    </row>
    <row r="52" spans="1:6" ht="12.75">
      <c r="A52" s="4" t="s">
        <v>34</v>
      </c>
      <c r="F52" s="32">
        <f>F48+F51</f>
        <v>362.235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381.3</v>
      </c>
      <c r="C55" t="s">
        <v>17</v>
      </c>
      <c r="D55" s="11">
        <v>2.06</v>
      </c>
      <c r="E55" t="s">
        <v>18</v>
      </c>
      <c r="F55" s="11">
        <f>B55*D55</f>
        <v>785.4780000000001</v>
      </c>
    </row>
    <row r="56" spans="1:6" ht="12.75">
      <c r="A56" s="4" t="s">
        <v>37</v>
      </c>
      <c r="F56" s="32">
        <f>SUM(F55)</f>
        <v>785.4780000000001</v>
      </c>
    </row>
    <row r="57" spans="1:6" ht="12.75">
      <c r="A57" s="1" t="s">
        <v>38</v>
      </c>
      <c r="B57" s="1"/>
      <c r="F57" s="32">
        <f>F28+F35+F46+F52+F56</f>
        <v>3284.584358710709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26.27667486968567</v>
      </c>
    </row>
    <row r="59" spans="1:6" ht="15">
      <c r="A59" s="12" t="s">
        <v>41</v>
      </c>
      <c r="B59" s="12"/>
      <c r="C59" s="3"/>
      <c r="D59" s="12"/>
      <c r="E59" s="12"/>
      <c r="F59" s="43">
        <f>F57+F58</f>
        <v>3310.8610335803946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91</v>
      </c>
    </row>
    <row r="61" spans="1:6" ht="12.75">
      <c r="A61" s="13"/>
      <c r="B61" s="39">
        <v>41426</v>
      </c>
      <c r="C61" s="40">
        <v>20831</v>
      </c>
      <c r="D61" s="44">
        <f>F20</f>
        <v>4316.09</v>
      </c>
      <c r="E61" s="44">
        <f>F59</f>
        <v>3310.8610335803946</v>
      </c>
      <c r="F61" s="45">
        <f>C61+D61-E61</f>
        <v>21836.228966419607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2013-08-21T10:36:40Z</dcterms:modified>
  <cp:category/>
  <cp:version/>
  <cp:contentType/>
  <cp:contentStatus/>
</cp:coreProperties>
</file>