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<sst xmlns="http://schemas.openxmlformats.org/spreadsheetml/2006/main" count="120" uniqueCount="94">
  <si>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</si>
  <si>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</si>
  <si>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</si>
  <si>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</si>
  <si>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</si>
  <si>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</si>
  <si>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</si>
  <si>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</si>
  <si>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</si>
  <si>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</si>
  <si>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</si>
  <si>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</si>
  <si>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</si>
  <si>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</si>
  <si>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</si>
  <si>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</si>
  <si>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</si>
  <si>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</si>
  <si>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</si>
  <si>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</si>
  <si>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</si>
  <si>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</si>
  <si>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</si>
  <si>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</si>
  <si>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</si>
  <si>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</si>
  <si>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</si>
  <si>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</si>
  <si>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</si>
  <si>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</si>
  <si>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</si>
  <si>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</si>
  <si>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</si>
  <si>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</si>
  <si>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</si>
  <si>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</si>
  <si>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</si>
  <si>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</si>
  <si>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</si>
  <si>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</si>
  <si>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</si>
  <si>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</si>
  <si>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</si>
  <si>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</si>
  <si>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</si>
  <si>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</si>
  <si>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</si>
  <si>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</si>
  <si>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</si>
  <si>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</si>
  <si>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</si>
  <si>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</si>
  <si>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</si>
  <si>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</si>
  <si>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</si>
  <si>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</si>
  <si>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</si>
  <si>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</si>
  <si>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</si>
  <si>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</si>
  <si>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</si>
  <si>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</si>
  <si>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</si>
  <si>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</si>
  <si>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</si>
  <si>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</si>
  <si>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</si>
  <si>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</si>
  <si>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</si>
  <si>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</si>
  <si>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</si>
  <si>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</si>
  <si>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</si>
  <si>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</si>
  <si>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</si>
  <si>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</si>
  <si>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</si>
  <si>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</si>
  <si>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</si>
  <si>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</si>
  <si>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</si>
  <si>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</si>
  <si>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</si>
  <si>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</si>
  <si>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</si>
  <si>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</si>
  <si>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</si>
  <si>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</si>
  <si>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</si>
  <si>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2013 г.</t>
  </si>
  <si>
    <t xml:space="preserve">3.  </t>
  </si>
  <si>
    <t>ост.на 01.09.</t>
  </si>
  <si>
    <t>август</t>
  </si>
  <si>
    <t xml:space="preserve">                    за   август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</si>
</sst>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2" sqref="K2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88</v>
      </c>
    </row>
    <row r="2" spans="2:11" ht="12.75">
      <c r="B2" s="1" t="s">
        <v>74</v>
      </c>
      <c r="C2" s="1"/>
      <c r="D2" s="1" t="s">
        <v>87</v>
      </c>
      <c r="K2" t="s">
        <v>93</v>
      </c>
    </row>
    <row r="3" spans="2:13" ht="12.75">
      <c r="B3" s="1" t="s">
        <v>82</v>
      </c>
      <c r="C3" s="8" t="s">
        <v>92</v>
      </c>
      <c r="D3" s="1" t="s">
        <v>89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381.3</v>
      </c>
      <c r="F7" t="s">
        <v>73</v>
      </c>
      <c r="J7" s="15"/>
      <c r="K7" s="15" t="s">
        <v>51</v>
      </c>
      <c r="L7" s="21">
        <v>1.21</v>
      </c>
      <c r="M7" s="33">
        <f>L7*89.21*1.202</f>
        <v>129.74880819999998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5</v>
      </c>
      <c r="E10">
        <v>128</v>
      </c>
      <c r="F10" t="s">
        <v>73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1612</v>
      </c>
      <c r="F11" t="s">
        <v>73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7</v>
      </c>
      <c r="E12">
        <v>23</v>
      </c>
      <c r="F12" t="s">
        <v>73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4296.12</v>
      </c>
      <c r="J16" s="15" t="s">
        <v>61</v>
      </c>
      <c r="K16" s="26" t="s">
        <v>62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3716.24</v>
      </c>
      <c r="J17" s="16" t="s">
        <v>63</v>
      </c>
      <c r="K17" s="18" t="s">
        <v>64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0.8650223922981667</v>
      </c>
      <c r="J18" s="20"/>
      <c r="K18" s="27" t="s">
        <v>65</v>
      </c>
      <c r="L18" s="28">
        <f>SUM(L7:L17)</f>
        <v>1.21</v>
      </c>
      <c r="M18" s="34">
        <f>SUM(M7:M17)</f>
        <v>129.74880819999998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3716.24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81</v>
      </c>
      <c r="F25" s="11">
        <v>1156.32</v>
      </c>
      <c r="J25" s="20"/>
      <c r="K25" s="30" t="s">
        <v>65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69</v>
      </c>
    </row>
    <row r="27" spans="1:13" ht="12.75">
      <c r="A27" s="6" t="s">
        <v>90</v>
      </c>
      <c r="F27" s="5">
        <v>0</v>
      </c>
      <c r="J27" s="22" t="s">
        <v>42</v>
      </c>
      <c r="K27" s="22"/>
      <c r="L27" s="22" t="s">
        <v>70</v>
      </c>
      <c r="M27" s="22" t="s">
        <v>48</v>
      </c>
    </row>
    <row r="28" spans="1:13" ht="12.75">
      <c r="A28" s="4" t="s">
        <v>39</v>
      </c>
      <c r="F28" s="32">
        <f>F25+F26+F27</f>
        <v>1156.32</v>
      </c>
      <c r="J28" s="23" t="s">
        <v>43</v>
      </c>
      <c r="K28" s="23" t="s">
        <v>44</v>
      </c>
      <c r="L28" s="23"/>
      <c r="M28" s="23" t="s">
        <v>71</v>
      </c>
    </row>
    <row r="29" spans="1:13" ht="12.75">
      <c r="A29" s="4" t="s">
        <v>20</v>
      </c>
      <c r="J29" s="23">
        <v>1</v>
      </c>
      <c r="K29" s="42"/>
      <c r="L29" s="23"/>
      <c r="M29" s="23"/>
    </row>
    <row r="30" spans="1:13" ht="12.75">
      <c r="A30" t="s">
        <v>83</v>
      </c>
      <c r="D30" s="5">
        <v>1.08</v>
      </c>
      <c r="E30" t="s">
        <v>18</v>
      </c>
      <c r="F30" s="11">
        <f>E7*D30</f>
        <v>411.80400000000003</v>
      </c>
      <c r="J30" s="23">
        <v>2</v>
      </c>
      <c r="K30" s="42"/>
      <c r="L30" s="23"/>
      <c r="M30" s="23"/>
    </row>
    <row r="31" spans="1:13" ht="12.75">
      <c r="A31" t="s">
        <v>84</v>
      </c>
      <c r="J31" s="23">
        <v>3</v>
      </c>
      <c r="K31" s="42"/>
      <c r="L31" s="23"/>
      <c r="M31" s="23"/>
    </row>
    <row r="32" spans="2:13" ht="12.75">
      <c r="B32">
        <f>F32/D32</f>
        <v>70</v>
      </c>
      <c r="C32" t="s">
        <v>21</v>
      </c>
      <c r="D32" s="5">
        <v>3.31</v>
      </c>
      <c r="E32" t="s">
        <v>18</v>
      </c>
      <c r="F32" s="5">
        <v>231.7</v>
      </c>
      <c r="J32" s="25">
        <v>4</v>
      </c>
      <c r="K32" s="42"/>
      <c r="L32" s="25"/>
      <c r="M32" s="25"/>
    </row>
    <row r="33" spans="1:13" ht="12.75">
      <c r="A33" t="s">
        <v>85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72</v>
      </c>
      <c r="M33" s="34">
        <f>SUM(M29:M32)</f>
        <v>0</v>
      </c>
    </row>
    <row r="34" spans="1:6" ht="12.75">
      <c r="A34" t="s">
        <v>86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643.504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156664</v>
      </c>
      <c r="D37">
        <v>219171.6</v>
      </c>
      <c r="E37">
        <v>279.1</v>
      </c>
      <c r="F37" s="35">
        <f>C37/D37*E37</f>
        <v>199.50085868789571</v>
      </c>
    </row>
    <row r="38" spans="1:6" ht="12.75">
      <c r="A38" t="s">
        <v>25</v>
      </c>
      <c r="C38">
        <v>102083</v>
      </c>
      <c r="D38">
        <v>219171.6</v>
      </c>
      <c r="E38">
        <v>279.1</v>
      </c>
      <c r="F38" s="35">
        <f>C38/D38*E38</f>
        <v>129.99569880404215</v>
      </c>
    </row>
    <row r="39" spans="1:6" ht="12.75">
      <c r="A39" t="s">
        <v>26</v>
      </c>
      <c r="F39" s="11">
        <f>M25</f>
        <v>0</v>
      </c>
    </row>
    <row r="40" spans="1:6" ht="12.75">
      <c r="A40" t="s">
        <v>79</v>
      </c>
      <c r="F40" s="5"/>
    </row>
    <row r="41" spans="2:6" ht="12.75">
      <c r="B41">
        <v>381.3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M33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381.3</v>
      </c>
      <c r="C45" t="s">
        <v>17</v>
      </c>
      <c r="D45" s="11">
        <v>0.24</v>
      </c>
      <c r="E45" t="s">
        <v>18</v>
      </c>
      <c r="F45" s="11">
        <f>B45*D45</f>
        <v>91.512</v>
      </c>
    </row>
    <row r="46" spans="1:6" ht="12.75">
      <c r="A46" s="4" t="s">
        <v>30</v>
      </c>
      <c r="B46" s="10"/>
      <c r="C46" s="10"/>
      <c r="F46" s="32">
        <f>SUM(F37:F45)</f>
        <v>421.0085574919379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381.3</v>
      </c>
      <c r="C48" t="s">
        <v>73</v>
      </c>
      <c r="D48" s="5">
        <v>0.14</v>
      </c>
      <c r="E48" t="s">
        <v>18</v>
      </c>
      <c r="F48" s="11">
        <f>B48*D48</f>
        <v>53.382000000000005</v>
      </c>
    </row>
    <row r="49" spans="1:6" ht="12.75">
      <c r="A49" t="s">
        <v>33</v>
      </c>
      <c r="F49" s="5"/>
    </row>
    <row r="50" spans="1:6" ht="12.75">
      <c r="A50" s="7" t="s">
        <v>80</v>
      </c>
      <c r="F50" s="5"/>
    </row>
    <row r="51" spans="2:6" ht="12.75">
      <c r="B51">
        <v>381.3</v>
      </c>
      <c r="C51" t="s">
        <v>17</v>
      </c>
      <c r="D51" s="11">
        <v>0.54</v>
      </c>
      <c r="E51" t="s">
        <v>18</v>
      </c>
      <c r="F51" s="11">
        <f>B51*D51</f>
        <v>205.90200000000002</v>
      </c>
    </row>
    <row r="52" spans="1:6" ht="12.75">
      <c r="A52" s="4" t="s">
        <v>34</v>
      </c>
      <c r="F52" s="32">
        <f>F48+F51</f>
        <v>259.284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381.3</v>
      </c>
      <c r="C55" t="s">
        <v>17</v>
      </c>
      <c r="D55" s="11">
        <v>1.55</v>
      </c>
      <c r="E55" t="s">
        <v>18</v>
      </c>
      <c r="F55" s="11">
        <f>B55*D55</f>
        <v>591.015</v>
      </c>
    </row>
    <row r="56" spans="1:6" ht="12.75">
      <c r="A56" s="4" t="s">
        <v>37</v>
      </c>
      <c r="F56" s="32">
        <f>SUM(F55)</f>
        <v>591.015</v>
      </c>
    </row>
    <row r="57" spans="1:6" ht="12.75">
      <c r="A57" s="1" t="s">
        <v>38</v>
      </c>
      <c r="B57" s="1"/>
      <c r="F57" s="32">
        <f>F28+F35+F46+F52+F56</f>
        <v>3071.131557491938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24.569052459935506</v>
      </c>
    </row>
    <row r="59" spans="1:6" ht="15">
      <c r="A59" s="12" t="s">
        <v>41</v>
      </c>
      <c r="B59" s="12"/>
      <c r="C59" s="3"/>
      <c r="D59" s="12"/>
      <c r="E59" s="12"/>
      <c r="F59" s="43">
        <f>F57+F58</f>
        <v>3095.7006099518735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91</v>
      </c>
    </row>
    <row r="61" spans="1:6" ht="12.75">
      <c r="A61" s="13"/>
      <c r="B61" s="39">
        <v>41487</v>
      </c>
      <c r="C61" s="40">
        <v>22444</v>
      </c>
      <c r="D61" s="44">
        <f>F20</f>
        <v>3716.24</v>
      </c>
      <c r="E61" s="44">
        <f>F59</f>
        <v>3095.7006099518735</v>
      </c>
      <c r="F61" s="45">
        <f>C61+D61-E61</f>
        <v>23064.539390048125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2013-11-05T10:47:16Z</dcterms:modified>
  <cp:category/>
  <cp:version/>
  <cp:contentType/>
  <cp:contentStatus/>
</cp:coreProperties>
</file>