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<sst xmlns="http://schemas.openxmlformats.org/spreadsheetml/2006/main" count="125" uniqueCount="98">
  <si>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</si>
  <si>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</si>
  <si>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</si>
  <si>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</si>
  <si>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</si>
  <si>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</si>
  <si>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</si>
  <si>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</si>
  <si>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</si>
  <si>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</si>
  <si>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</si>
  <si>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</si>
  <si>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</si>
  <si>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</si>
  <si>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</si>
  <si>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</si>
  <si>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</si>
  <si>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</si>
  <si>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</si>
  <si>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</si>
  <si>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</si>
  <si>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</si>
  <si>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</si>
  <si>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</si>
  <si>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</si>
  <si>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</si>
  <si>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</si>
  <si>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</si>
  <si>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</si>
  <si>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</si>
  <si>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</si>
  <si>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</si>
  <si>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</si>
  <si>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</si>
  <si>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</si>
  <si>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</si>
  <si>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</si>
  <si>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</si>
  <si>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</si>
  <si>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</si>
  <si>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</si>
  <si>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</si>
  <si>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</si>
  <si>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</si>
  <si>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</si>
  <si>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</si>
  <si>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</si>
  <si>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</si>
  <si>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</si>
  <si>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</si>
  <si>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</si>
  <si>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</si>
  <si>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</si>
  <si>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</si>
  <si>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</si>
  <si>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</si>
  <si>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</si>
  <si>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</si>
  <si>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</si>
  <si>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</si>
  <si>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</si>
  <si>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</si>
  <si>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</si>
  <si>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</si>
  <si>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</si>
  <si>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</si>
  <si>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</si>
  <si>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</si>
  <si>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</si>
  <si>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</si>
  <si>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</si>
  <si>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</si>
  <si>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</si>
  <si>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</si>
  <si>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</si>
  <si>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</si>
  <si>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</si>
  <si>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</si>
  <si>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</si>
  <si>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</si>
  <si>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</si>
  <si>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</si>
  <si>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0,4 ставки</t>
  </si>
  <si>
    <t>0,2 ставки</t>
  </si>
  <si>
    <t xml:space="preserve">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</si>
  <si>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</si>
  <si>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</si>
  <si>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</si>
  <si>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</si>
  <si>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</si>
  <si>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</si>
  <si>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2013 г.</t>
  </si>
  <si>
    <r>
      <t>1.2 Арендаторы (интер-телеком</t>
    </r>
    <r>
      <rPr>
        <sz val="10"/>
        <rFont val="Arial Cyr"/>
        <family val="0"/>
      </rPr>
      <t>)</t>
    </r>
  </si>
  <si>
    <t xml:space="preserve">3. </t>
  </si>
  <si>
    <t>Прочистка канализации п-д2</t>
  </si>
  <si>
    <t>ост.на 01.08</t>
  </si>
  <si>
    <t>июль</t>
  </si>
  <si>
    <t xml:space="preserve">                    за июль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</si>
</sst>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4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97</v>
      </c>
    </row>
    <row r="3" spans="2:13" ht="12.75">
      <c r="B3" s="1" t="s">
        <v>84</v>
      </c>
      <c r="C3" s="8" t="s">
        <v>96</v>
      </c>
      <c r="D3" s="1" t="s">
        <v>91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2042.8</v>
      </c>
      <c r="F7" t="s">
        <v>73</v>
      </c>
      <c r="J7" s="15"/>
      <c r="K7" s="15" t="s">
        <v>50</v>
      </c>
      <c r="L7" s="21">
        <v>2</v>
      </c>
      <c r="M7" s="33">
        <f>L7*89.21*1.202</f>
        <v>214.46084</v>
      </c>
    </row>
    <row r="8" spans="1:13" ht="12.75">
      <c r="A8" t="s">
        <v>3</v>
      </c>
      <c r="E8">
        <v>640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220</v>
      </c>
      <c r="F10" t="s">
        <v>73</v>
      </c>
      <c r="J10" s="16"/>
      <c r="K10" s="18" t="s">
        <v>55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2354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136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23932.95</v>
      </c>
      <c r="J16" s="15" t="s">
        <v>60</v>
      </c>
      <c r="K16" s="26" t="s">
        <v>61</v>
      </c>
      <c r="L16" s="21">
        <v>2.86</v>
      </c>
      <c r="M16" s="33">
        <f t="shared" si="0"/>
        <v>306.67900119999996</v>
      </c>
    </row>
    <row r="17" spans="1:13" ht="12.75">
      <c r="A17" t="s">
        <v>10</v>
      </c>
      <c r="F17" s="5">
        <v>22731.21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0.9497872180404003</v>
      </c>
      <c r="J18" s="20"/>
      <c r="K18" s="27" t="s">
        <v>64</v>
      </c>
      <c r="L18" s="28">
        <f>SUM(L7:L17)</f>
        <v>6.859999999999999</v>
      </c>
      <c r="M18" s="34">
        <f>SUM(M7:M17)</f>
        <v>735.6006811999999</v>
      </c>
    </row>
    <row r="19" spans="1:11" ht="12.75">
      <c r="A19" t="s">
        <v>92</v>
      </c>
      <c r="F19" s="11">
        <v>402.5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23133.71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94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/>
      <c r="L23" s="25"/>
      <c r="M23" s="33">
        <f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>L24*89.21*1.202*1.15</f>
        <v>0</v>
      </c>
    </row>
    <row r="25" spans="1:13" ht="12.75">
      <c r="A25" t="s">
        <v>15</v>
      </c>
      <c r="D25" t="s">
        <v>82</v>
      </c>
      <c r="F25" s="11">
        <v>2312.65</v>
      </c>
      <c r="J25" s="20">
        <v>4</v>
      </c>
      <c r="K25" s="20"/>
      <c r="L25" s="25"/>
      <c r="M25" s="33">
        <f aca="true" t="shared" si="1" ref="M25:M32">L25*89.21*1.202*1.15</f>
        <v>0</v>
      </c>
    </row>
    <row r="26" spans="1:13" ht="12.75">
      <c r="A26" s="6" t="s">
        <v>18</v>
      </c>
      <c r="D26" t="s">
        <v>83</v>
      </c>
      <c r="F26" s="5">
        <v>956.79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93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3269.44</v>
      </c>
      <c r="J28" s="20">
        <v>8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9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2206.224</v>
      </c>
      <c r="J30" s="20">
        <v>10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11</v>
      </c>
      <c r="K31" s="20"/>
      <c r="L31" s="25"/>
      <c r="M31" s="33">
        <f t="shared" si="1"/>
        <v>0</v>
      </c>
    </row>
    <row r="32" spans="2:13" ht="12.75">
      <c r="B32">
        <f>F32/D32</f>
        <v>250.99999999999997</v>
      </c>
      <c r="C32" t="s">
        <v>20</v>
      </c>
      <c r="D32" s="5">
        <v>3.31</v>
      </c>
      <c r="E32" t="s">
        <v>17</v>
      </c>
      <c r="F32" s="5">
        <v>830.81</v>
      </c>
      <c r="J32" s="20">
        <v>12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640</v>
      </c>
      <c r="C33" t="s">
        <v>16</v>
      </c>
      <c r="D33" s="5">
        <v>0</v>
      </c>
      <c r="E33" t="s">
        <v>17</v>
      </c>
      <c r="F33" s="5">
        <f>B33*D33</f>
        <v>0</v>
      </c>
      <c r="J33" s="20"/>
      <c r="K33" s="30" t="s">
        <v>64</v>
      </c>
      <c r="L33" s="28">
        <f>SUM(L22:L32)</f>
        <v>4.83</v>
      </c>
      <c r="M33" s="34">
        <f>SUM(M22:M32)</f>
        <v>595.6113678899999</v>
      </c>
    </row>
    <row r="34" spans="1:11" ht="12.75">
      <c r="A34" t="s">
        <v>88</v>
      </c>
      <c r="B34">
        <v>48</v>
      </c>
      <c r="C34" t="s">
        <v>89</v>
      </c>
      <c r="D34" s="5">
        <v>0</v>
      </c>
      <c r="E34" t="s">
        <v>17</v>
      </c>
      <c r="F34" s="11">
        <f>B34*D34</f>
        <v>0</v>
      </c>
      <c r="K34" s="1" t="s">
        <v>68</v>
      </c>
    </row>
    <row r="35" spans="1:13" ht="12.75">
      <c r="A35" s="4" t="s">
        <v>21</v>
      </c>
      <c r="B35" s="10"/>
      <c r="C35" s="10"/>
      <c r="F35" s="32">
        <f>SUM(F30:F34)</f>
        <v>3037.034</v>
      </c>
      <c r="J35" s="22" t="s">
        <v>41</v>
      </c>
      <c r="K35" s="22"/>
      <c r="L35" s="22" t="s">
        <v>69</v>
      </c>
      <c r="M35" s="22" t="s">
        <v>47</v>
      </c>
    </row>
    <row r="36" spans="1:13" ht="12.75">
      <c r="A36" s="4" t="s">
        <v>22</v>
      </c>
      <c r="B36" s="4"/>
      <c r="J36" s="23" t="s">
        <v>42</v>
      </c>
      <c r="K36" s="23" t="s">
        <v>43</v>
      </c>
      <c r="L36" s="23"/>
      <c r="M36" s="23" t="s">
        <v>70</v>
      </c>
    </row>
    <row r="37" spans="1:13" ht="12.75">
      <c r="A37" t="s">
        <v>23</v>
      </c>
      <c r="C37">
        <v>158058</v>
      </c>
      <c r="D37">
        <v>219171.6</v>
      </c>
      <c r="E37">
        <v>2042.8</v>
      </c>
      <c r="F37" s="35">
        <f>C37/D37*E37</f>
        <v>1473.187595473136</v>
      </c>
      <c r="J37" s="20">
        <v>1</v>
      </c>
      <c r="K37" s="20"/>
      <c r="L37" s="25"/>
      <c r="M37" s="25"/>
    </row>
    <row r="38" spans="1:13" ht="12.75">
      <c r="A38" t="s">
        <v>24</v>
      </c>
      <c r="C38">
        <v>78930</v>
      </c>
      <c r="D38">
        <v>219171.6</v>
      </c>
      <c r="E38">
        <v>2042.8</v>
      </c>
      <c r="F38" s="35">
        <f>C38/D38*E38</f>
        <v>735.6710632216947</v>
      </c>
      <c r="J38" s="20">
        <v>2</v>
      </c>
      <c r="K38" s="20"/>
      <c r="L38" s="25"/>
      <c r="M38" s="25"/>
    </row>
    <row r="39" spans="1:13" ht="12.75">
      <c r="A39" t="s">
        <v>25</v>
      </c>
      <c r="F39" s="11">
        <f>M33</f>
        <v>595.6113678899999</v>
      </c>
      <c r="J39" s="20">
        <v>3</v>
      </c>
      <c r="K39" s="20"/>
      <c r="L39" s="25"/>
      <c r="M39" s="25"/>
    </row>
    <row r="40" spans="1:13" ht="12.75">
      <c r="A40" t="s">
        <v>81</v>
      </c>
      <c r="J40" s="20">
        <v>4</v>
      </c>
      <c r="K40" s="20"/>
      <c r="L40" s="25"/>
      <c r="M40" s="25"/>
    </row>
    <row r="41" spans="2:13" ht="12.75">
      <c r="B41">
        <v>2042.8</v>
      </c>
      <c r="C41" t="s">
        <v>16</v>
      </c>
      <c r="D41" s="5"/>
      <c r="F41" s="11">
        <v>0</v>
      </c>
      <c r="J41" s="20">
        <v>5</v>
      </c>
      <c r="K41" s="20"/>
      <c r="L41" s="25"/>
      <c r="M41" s="25"/>
    </row>
    <row r="42" spans="1:13" ht="12.75">
      <c r="A42" t="s">
        <v>26</v>
      </c>
      <c r="F42" s="11">
        <f>M51</f>
        <v>0</v>
      </c>
      <c r="J42" s="20">
        <v>6</v>
      </c>
      <c r="K42" s="20"/>
      <c r="L42" s="25"/>
      <c r="M42" s="25"/>
    </row>
    <row r="43" spans="1:13" ht="12.75">
      <c r="A43" t="s">
        <v>27</v>
      </c>
      <c r="J43" s="20">
        <v>7</v>
      </c>
      <c r="K43" s="20"/>
      <c r="L43" s="25"/>
      <c r="M43" s="25"/>
    </row>
    <row r="44" spans="1:13" ht="12.75">
      <c r="A44" t="s">
        <v>28</v>
      </c>
      <c r="J44" s="20">
        <v>8</v>
      </c>
      <c r="K44" s="20"/>
      <c r="L44" s="25"/>
      <c r="M44" s="25"/>
    </row>
    <row r="45" spans="1:13" ht="12.75">
      <c r="A45" s="45"/>
      <c r="B45" s="45">
        <v>2042.8</v>
      </c>
      <c r="C45" s="45" t="s">
        <v>16</v>
      </c>
      <c r="D45" s="46">
        <v>0.21</v>
      </c>
      <c r="E45" s="45" t="s">
        <v>17</v>
      </c>
      <c r="F45" s="46">
        <f>B45*D45</f>
        <v>428.988</v>
      </c>
      <c r="J45" s="20">
        <v>9</v>
      </c>
      <c r="K45" s="20"/>
      <c r="L45" s="25"/>
      <c r="M45" s="25"/>
    </row>
    <row r="46" spans="1:13" ht="12.75">
      <c r="A46" s="26" t="s">
        <v>90</v>
      </c>
      <c r="B46" s="26"/>
      <c r="C46" s="26"/>
      <c r="D46" s="47"/>
      <c r="E46" s="26"/>
      <c r="F46" s="47">
        <v>0</v>
      </c>
      <c r="J46" s="20">
        <v>10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3233.4580265848303</v>
      </c>
      <c r="J47" s="20">
        <v>11</v>
      </c>
      <c r="K47" s="20"/>
      <c r="L47" s="25"/>
      <c r="M47" s="25"/>
    </row>
    <row r="48" spans="1:13" ht="12.75">
      <c r="A48" s="4" t="s">
        <v>30</v>
      </c>
      <c r="J48" s="20">
        <v>12</v>
      </c>
      <c r="K48" s="20"/>
      <c r="L48" s="25"/>
      <c r="M48" s="25"/>
    </row>
    <row r="49" spans="1:13" ht="12.75">
      <c r="A49" t="s">
        <v>31</v>
      </c>
      <c r="B49">
        <v>2042.8</v>
      </c>
      <c r="C49" t="s">
        <v>73</v>
      </c>
      <c r="D49" s="5">
        <v>0.14</v>
      </c>
      <c r="E49" t="s">
        <v>17</v>
      </c>
      <c r="F49" s="11">
        <f>B49*D49</f>
        <v>285.992</v>
      </c>
      <c r="J49" s="20">
        <v>13</v>
      </c>
      <c r="K49" s="20"/>
      <c r="L49" s="25"/>
      <c r="M49" s="25"/>
    </row>
    <row r="50" spans="1:13" ht="12.75">
      <c r="A50" t="s">
        <v>32</v>
      </c>
      <c r="J50" s="20">
        <v>14</v>
      </c>
      <c r="K50" s="20"/>
      <c r="L50" s="25"/>
      <c r="M50" s="25"/>
    </row>
    <row r="51" spans="1:13" ht="12.75">
      <c r="A51" s="7" t="s">
        <v>80</v>
      </c>
      <c r="J51" s="20"/>
      <c r="K51" s="20"/>
      <c r="L51" s="31" t="s">
        <v>71</v>
      </c>
      <c r="M51" s="34">
        <f>SUM(M37:M50)</f>
        <v>0</v>
      </c>
    </row>
    <row r="52" spans="2:6" ht="12.75">
      <c r="B52">
        <v>2042.8</v>
      </c>
      <c r="C52" t="s">
        <v>16</v>
      </c>
      <c r="D52" s="11">
        <v>0.67</v>
      </c>
      <c r="E52" t="s">
        <v>17</v>
      </c>
      <c r="F52" s="11">
        <f>B52*D52</f>
        <v>1368.6760000000002</v>
      </c>
    </row>
    <row r="53" spans="1:6" ht="12.75">
      <c r="A53" s="4" t="s">
        <v>33</v>
      </c>
      <c r="F53" s="32">
        <f>F49+F52</f>
        <v>1654.6680000000001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2042.8</v>
      </c>
      <c r="C56" t="s">
        <v>16</v>
      </c>
      <c r="D56" s="11">
        <v>1.62</v>
      </c>
      <c r="E56" t="s">
        <v>17</v>
      </c>
      <c r="F56" s="11">
        <f>B56*D56</f>
        <v>3309.3360000000002</v>
      </c>
      <c r="G56" s="7"/>
      <c r="H56" s="7"/>
    </row>
    <row r="57" spans="1:6" ht="12.75">
      <c r="A57" s="4" t="s">
        <v>36</v>
      </c>
      <c r="F57" s="8">
        <f>SUM(F56)</f>
        <v>3309.3360000000002</v>
      </c>
    </row>
    <row r="58" spans="1:6" ht="12.75">
      <c r="A58" s="1" t="s">
        <v>37</v>
      </c>
      <c r="B58" s="1"/>
      <c r="F58" s="32">
        <f>F28+F35+F47+F53+F57</f>
        <v>14503.93602658483</v>
      </c>
    </row>
    <row r="59" spans="1:6" ht="12.75">
      <c r="A59" s="1" t="s">
        <v>39</v>
      </c>
      <c r="B59" s="36">
        <v>0.008</v>
      </c>
      <c r="C59" s="1"/>
      <c r="D59" s="1"/>
      <c r="E59" s="1"/>
      <c r="F59" s="32">
        <f>F58*0.8%</f>
        <v>116.03148821267864</v>
      </c>
    </row>
    <row r="60" spans="1:6" ht="15">
      <c r="A60" s="12" t="s">
        <v>40</v>
      </c>
      <c r="B60" s="12"/>
      <c r="C60" s="12"/>
      <c r="D60" s="12"/>
      <c r="E60" s="12"/>
      <c r="F60" s="37">
        <f>F58+F59</f>
        <v>14619.967514797509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95</v>
      </c>
    </row>
    <row r="62" spans="1:6" ht="12.75">
      <c r="A62" s="13"/>
      <c r="B62" s="40">
        <v>41456</v>
      </c>
      <c r="C62" s="41">
        <v>-68051</v>
      </c>
      <c r="D62" s="43">
        <f>F20</f>
        <v>23133.71</v>
      </c>
      <c r="E62" s="43">
        <f>F60</f>
        <v>14619.967514797509</v>
      </c>
      <c r="F62" s="44">
        <f>C62+D62-E62</f>
        <v>-59537.25751479751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2011-12-16T11:44:07Z</cp:lastPrinted>
  <dcterms:created xsi:type="dcterms:W3CDTF">2008-08-18T07:30:19Z</dcterms:created>
  <dcterms:modified xsi:type="dcterms:W3CDTF">2013-10-01T18:11:10Z</dcterms:modified>
  <cp:category/>
  <cp:version/>
  <cp:contentType/>
  <cp:contentStatus/>
</cp:coreProperties>
</file>