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<sst xmlns="http://schemas.openxmlformats.org/spreadsheetml/2006/main" count="125" uniqueCount="98">
  <si>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</si>
  <si>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</si>
  <si>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</si>
  <si>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</si>
  <si>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</si>
  <si>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</si>
  <si>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</si>
  <si>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</si>
  <si>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</si>
  <si>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</si>
  <si>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</si>
  <si>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</si>
  <si>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</si>
  <si>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</si>
  <si>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</si>
  <si>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</si>
  <si>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</si>
  <si>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</si>
  <si>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</si>
  <si>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</si>
  <si>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</si>
  <si>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</si>
  <si>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</si>
  <si>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</si>
  <si>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</si>
  <si>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</si>
  <si>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</si>
  <si>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</si>
  <si>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</si>
  <si>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</si>
  <si>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</si>
  <si>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</si>
  <si>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</si>
  <si>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</si>
  <si>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</si>
  <si>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</si>
  <si>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</si>
  <si>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</si>
  <si>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</si>
  <si>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</si>
  <si>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</si>
  <si>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</si>
  <si>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</si>
  <si>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</si>
  <si>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</si>
  <si>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</si>
  <si>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</si>
  <si>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</si>
  <si>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</si>
  <si>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</si>
  <si>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</si>
  <si>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</si>
  <si>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</si>
  <si>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</si>
  <si>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</si>
  <si>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</si>
  <si>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</si>
  <si>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</si>
  <si>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</si>
  <si>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</si>
  <si>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</si>
  <si>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</si>
  <si>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</si>
  <si>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</si>
  <si>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</si>
  <si>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</si>
  <si>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</si>
  <si>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</si>
  <si>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</si>
  <si>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</si>
  <si>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</si>
  <si>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</si>
  <si>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</si>
  <si>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</si>
  <si>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</si>
  <si>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</si>
  <si>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</si>
  <si>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</si>
  <si>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</si>
  <si>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</si>
  <si>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</si>
  <si>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</si>
  <si>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</si>
  <si>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</si>
  <si>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</si>
  <si>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3.  Материалы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</si>
  <si>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</si>
  <si>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</si>
  <si>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</si>
  <si>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</si>
  <si>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</si>
  <si>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</si>
  <si>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</si>
  <si>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</si>
  <si>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ост.на 01.08.</t>
  </si>
  <si>
    <t>июль</t>
  </si>
  <si>
    <t xml:space="preserve">                    за июль  2013 г.</t>
  </si>
  <si>
    <t>Прочистка канализации п-д4.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</si>
</sst>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3937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1000.5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1060.9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4541.6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410.8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44370.05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39196.45</v>
      </c>
      <c r="J17" s="16" t="s">
        <v>61</v>
      </c>
      <c r="K17" s="18" t="s">
        <v>62</v>
      </c>
      <c r="L17" s="23">
        <v>4.22</v>
      </c>
      <c r="M17" s="33">
        <f t="shared" si="0"/>
        <v>452.51237239999995</v>
      </c>
    </row>
    <row r="18" spans="2:13" ht="12.75">
      <c r="B18" t="s">
        <v>11</v>
      </c>
      <c r="F18" s="9">
        <f>F17/F16</f>
        <v>0.8833988242068691</v>
      </c>
      <c r="J18" s="20"/>
      <c r="K18" s="27" t="s">
        <v>63</v>
      </c>
      <c r="L18" s="28">
        <f>SUM(L7:L17)</f>
        <v>13.219999999999999</v>
      </c>
      <c r="M18" s="34">
        <f>SUM(M7:M17)</f>
        <v>1417.5861524</v>
      </c>
    </row>
    <row r="19" spans="1:11" ht="12.75">
      <c r="A19" t="s">
        <v>93</v>
      </c>
      <c r="F19" s="11">
        <v>1146.46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40342.909999999996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/>
      <c r="L23" s="25"/>
      <c r="M23" s="33">
        <f aca="true" t="shared" si="1" ref="M23:M32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2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6359.78</v>
      </c>
      <c r="J25" s="20">
        <v>4</v>
      </c>
      <c r="K25" s="42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42"/>
      <c r="L26" s="25"/>
      <c r="M26" s="33">
        <f t="shared" si="1"/>
        <v>0</v>
      </c>
    </row>
    <row r="27" spans="1:13" ht="12.75">
      <c r="A27" s="6" t="s">
        <v>85</v>
      </c>
      <c r="F27" s="5">
        <v>0</v>
      </c>
      <c r="J27" s="20">
        <v>6</v>
      </c>
      <c r="K27" s="42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8751.76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6">
        <v>1.08</v>
      </c>
      <c r="E30" s="13" t="s">
        <v>17</v>
      </c>
      <c r="F30" s="11">
        <f>E7*D30</f>
        <v>4251.96</v>
      </c>
      <c r="J30" s="20">
        <v>9</v>
      </c>
      <c r="K30" s="20"/>
      <c r="L30" s="25"/>
      <c r="M30" s="33">
        <v>0</v>
      </c>
    </row>
    <row r="31" spans="1:13" ht="12.75">
      <c r="A31" t="s">
        <v>87</v>
      </c>
      <c r="F31" s="5"/>
      <c r="J31" s="20">
        <v>10</v>
      </c>
      <c r="K31" s="20"/>
      <c r="L31" s="25"/>
      <c r="M31" s="33">
        <v>0</v>
      </c>
    </row>
    <row r="32" spans="2:13" ht="12.75">
      <c r="B32">
        <f>F32/D32</f>
        <v>739.9999999999999</v>
      </c>
      <c r="C32" t="s">
        <v>20</v>
      </c>
      <c r="D32" s="5">
        <v>2.89</v>
      </c>
      <c r="E32" t="s">
        <v>17</v>
      </c>
      <c r="F32" s="5">
        <v>2138.6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1000.5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63</v>
      </c>
      <c r="L33" s="28">
        <f>SUM(L22:L32)</f>
        <v>4.83</v>
      </c>
      <c r="M33" s="34">
        <f>SUM(M22:M32)</f>
        <v>595.6113678899999</v>
      </c>
    </row>
    <row r="34" spans="1:11" ht="12.75">
      <c r="A34" t="s">
        <v>89</v>
      </c>
      <c r="B34">
        <v>90</v>
      </c>
      <c r="C34" t="s">
        <v>90</v>
      </c>
      <c r="D34" s="5">
        <v>0</v>
      </c>
      <c r="E34" t="s">
        <v>17</v>
      </c>
      <c r="F34" s="5">
        <f>B34*D34</f>
        <v>0</v>
      </c>
      <c r="K34" s="1" t="s">
        <v>67</v>
      </c>
    </row>
    <row r="35" spans="1:13" ht="12.75">
      <c r="A35" s="4" t="s">
        <v>21</v>
      </c>
      <c r="B35" s="10"/>
      <c r="C35" s="10"/>
      <c r="F35" s="32">
        <f>SUM(F30:F34)</f>
        <v>6390.5599999999995</v>
      </c>
      <c r="J35" s="22" t="s">
        <v>40</v>
      </c>
      <c r="K35" s="22"/>
      <c r="L35" s="22" t="s">
        <v>68</v>
      </c>
      <c r="M35" s="22" t="s">
        <v>46</v>
      </c>
    </row>
    <row r="36" spans="1:13" ht="12.75">
      <c r="A36" s="4" t="s">
        <v>22</v>
      </c>
      <c r="B36" s="4"/>
      <c r="J36" s="23" t="s">
        <v>41</v>
      </c>
      <c r="K36" s="23" t="s">
        <v>42</v>
      </c>
      <c r="L36" s="23"/>
      <c r="M36" s="23" t="s">
        <v>69</v>
      </c>
    </row>
    <row r="37" spans="1:13" ht="12.75">
      <c r="A37" t="s">
        <v>23</v>
      </c>
      <c r="C37">
        <v>158058</v>
      </c>
      <c r="D37">
        <v>219171.6</v>
      </c>
      <c r="E37">
        <v>3937</v>
      </c>
      <c r="F37" s="35">
        <f>C37/D37*E37</f>
        <v>2839.2106732806624</v>
      </c>
      <c r="J37" s="20">
        <v>1</v>
      </c>
      <c r="K37" s="20"/>
      <c r="L37" s="25"/>
      <c r="M37" s="25"/>
    </row>
    <row r="38" spans="1:13" ht="12.75">
      <c r="A38" t="s">
        <v>24</v>
      </c>
      <c r="C38">
        <v>78930</v>
      </c>
      <c r="D38">
        <v>219171.6</v>
      </c>
      <c r="E38">
        <v>3937</v>
      </c>
      <c r="F38" s="35">
        <f>C38/D38*E38</f>
        <v>1417.8269903582398</v>
      </c>
      <c r="J38" s="20">
        <v>2</v>
      </c>
      <c r="K38" s="20"/>
      <c r="L38" s="25"/>
      <c r="M38" s="25"/>
    </row>
    <row r="39" spans="1:13" ht="12.75">
      <c r="A39" t="s">
        <v>25</v>
      </c>
      <c r="F39" s="11">
        <f>M33</f>
        <v>595.6113678899999</v>
      </c>
      <c r="J39" s="20">
        <v>3</v>
      </c>
      <c r="K39" s="20"/>
      <c r="L39" s="25"/>
      <c r="M39" s="25"/>
    </row>
    <row r="40" spans="1:13" ht="12.75">
      <c r="A40" t="s">
        <v>79</v>
      </c>
      <c r="F40" s="5"/>
      <c r="J40" s="20">
        <v>4</v>
      </c>
      <c r="K40" s="20"/>
      <c r="L40" s="25"/>
      <c r="M40" s="25"/>
    </row>
    <row r="41" spans="2:13" ht="12.75">
      <c r="B41">
        <v>3937</v>
      </c>
      <c r="C41" t="s">
        <v>16</v>
      </c>
      <c r="D41" s="5"/>
      <c r="F41" s="5">
        <v>721.2</v>
      </c>
      <c r="J41" s="20">
        <v>5</v>
      </c>
      <c r="K41" s="20"/>
      <c r="L41" s="25"/>
      <c r="M41" s="25"/>
    </row>
    <row r="42" spans="1:13" ht="12.75">
      <c r="A42" t="s">
        <v>26</v>
      </c>
      <c r="F42" s="11">
        <f>M50</f>
        <v>0</v>
      </c>
      <c r="J42" s="20">
        <v>6</v>
      </c>
      <c r="K42" s="20"/>
      <c r="L42" s="25"/>
      <c r="M42" s="25"/>
    </row>
    <row r="43" spans="1:13" ht="12.75">
      <c r="A43" t="s">
        <v>27</v>
      </c>
      <c r="F43" s="5"/>
      <c r="J43" s="20">
        <v>7</v>
      </c>
      <c r="K43" s="20"/>
      <c r="L43" s="25"/>
      <c r="M43" s="25"/>
    </row>
    <row r="44" spans="1:13" ht="12.75">
      <c r="A44" t="s">
        <v>28</v>
      </c>
      <c r="F44" s="5"/>
      <c r="J44" s="20">
        <v>8</v>
      </c>
      <c r="K44" s="20"/>
      <c r="L44" s="25"/>
      <c r="M44" s="25"/>
    </row>
    <row r="45" spans="2:13" ht="12.75">
      <c r="B45">
        <v>3937</v>
      </c>
      <c r="C45" t="s">
        <v>16</v>
      </c>
      <c r="D45" s="11">
        <v>0.07</v>
      </c>
      <c r="E45" t="s">
        <v>17</v>
      </c>
      <c r="F45" s="11">
        <f>B45*D45</f>
        <v>275.59000000000003</v>
      </c>
      <c r="J45" s="20">
        <v>9</v>
      </c>
      <c r="K45" s="20"/>
      <c r="L45" s="25"/>
      <c r="M45" s="25"/>
    </row>
    <row r="46" spans="1:13" ht="12.75">
      <c r="A46" t="s">
        <v>91</v>
      </c>
      <c r="D46" s="11"/>
      <c r="F46" s="11">
        <v>0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5849.439031528902</v>
      </c>
      <c r="J47" s="20">
        <v>11</v>
      </c>
      <c r="K47" s="20"/>
      <c r="L47" s="25"/>
      <c r="M47" s="25"/>
    </row>
    <row r="48" spans="1:13" ht="12.75">
      <c r="A48" s="4" t="s">
        <v>30</v>
      </c>
      <c r="F48" s="5"/>
      <c r="J48" s="20">
        <v>12</v>
      </c>
      <c r="K48" s="20"/>
      <c r="L48" s="25"/>
      <c r="M48" s="25"/>
    </row>
    <row r="49" spans="1:13" ht="12.75">
      <c r="A49" t="s">
        <v>31</v>
      </c>
      <c r="B49">
        <v>3937</v>
      </c>
      <c r="C49" t="s">
        <v>72</v>
      </c>
      <c r="D49" s="5">
        <v>0.16</v>
      </c>
      <c r="E49" t="s">
        <v>17</v>
      </c>
      <c r="F49" s="11">
        <f>B49*D49</f>
        <v>629.92</v>
      </c>
      <c r="J49" s="20">
        <v>13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70</v>
      </c>
      <c r="M50" s="34">
        <f>SUM(M37:M49)</f>
        <v>0</v>
      </c>
    </row>
    <row r="51" spans="1:6" ht="12.75">
      <c r="A51" s="7" t="s">
        <v>80</v>
      </c>
      <c r="F51" s="5"/>
    </row>
    <row r="52" spans="2:6" ht="12.75">
      <c r="B52">
        <v>3937</v>
      </c>
      <c r="C52" t="s">
        <v>16</v>
      </c>
      <c r="D52" s="11">
        <v>0.66</v>
      </c>
      <c r="E52" t="s">
        <v>17</v>
      </c>
      <c r="F52" s="11">
        <f>B52*D52</f>
        <v>2598.42</v>
      </c>
    </row>
    <row r="53" spans="1:6" ht="12.75">
      <c r="A53" s="4" t="s">
        <v>33</v>
      </c>
      <c r="F53" s="32">
        <f>F49+F52</f>
        <v>3228.34</v>
      </c>
    </row>
    <row r="54" spans="1:6" ht="12.75">
      <c r="A54" s="4" t="s">
        <v>34</v>
      </c>
      <c r="F54" s="5"/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3937</v>
      </c>
      <c r="C56" t="s">
        <v>16</v>
      </c>
      <c r="D56" s="11">
        <v>1.62</v>
      </c>
      <c r="E56" t="s">
        <v>17</v>
      </c>
      <c r="F56" s="11">
        <f>B56*D56</f>
        <v>6377.9400000000005</v>
      </c>
    </row>
    <row r="57" spans="1:6" ht="12.75">
      <c r="A57" s="4" t="s">
        <v>35</v>
      </c>
      <c r="F57" s="8">
        <f>SUM(F56)</f>
        <v>6377.9400000000005</v>
      </c>
    </row>
    <row r="58" spans="1:6" ht="12.75">
      <c r="A58" s="1" t="s">
        <v>36</v>
      </c>
      <c r="B58" s="1"/>
      <c r="F58" s="32">
        <f>F28+F35+F47+F53+F57</f>
        <v>30598.039031528904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244.78431225223125</v>
      </c>
    </row>
    <row r="60" spans="1:6" ht="15">
      <c r="A60" s="12" t="s">
        <v>39</v>
      </c>
      <c r="B60" s="12"/>
      <c r="C60" s="12"/>
      <c r="D60" s="12"/>
      <c r="E60" s="12"/>
      <c r="F60" s="43">
        <f>F58+F59</f>
        <v>30842.823343781136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41456</v>
      </c>
      <c r="C62" s="40">
        <v>15318</v>
      </c>
      <c r="D62" s="44">
        <f>F20</f>
        <v>40342.909999999996</v>
      </c>
      <c r="E62" s="44">
        <f>F60</f>
        <v>30842.823343781136</v>
      </c>
      <c r="F62" s="45">
        <f>C62+D62-E62</f>
        <v>24818.08665621886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2011-12-23T16:04:33Z</cp:lastPrinted>
  <dcterms:created xsi:type="dcterms:W3CDTF">2008-08-18T07:30:19Z</dcterms:created>
  <dcterms:modified xsi:type="dcterms:W3CDTF">2013-09-25T11:55:28Z</dcterms:modified>
  <cp:category/>
  <cp:version/>
  <cp:contentType/>
  <cp:contentStatus/>
</cp:coreProperties>
</file>