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<sst xmlns="http://schemas.openxmlformats.org/spreadsheetml/2006/main" count="127" uniqueCount="100">
  <si>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</si>
  <si>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</si>
  <si>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</si>
  <si>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</si>
  <si>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</si>
  <si>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</si>
  <si>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</si>
  <si>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</si>
  <si>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</si>
  <si>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</si>
  <si>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</si>
  <si>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</si>
  <si>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</si>
  <si>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</si>
  <si>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</si>
  <si>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</si>
  <si>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</si>
  <si>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</si>
  <si>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</si>
  <si>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</si>
  <si>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</si>
  <si>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</si>
  <si>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</si>
  <si>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</si>
  <si>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</si>
  <si>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</si>
  <si>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</si>
  <si>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</si>
  <si>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</si>
  <si>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</si>
  <si>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</si>
  <si>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</si>
  <si>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</si>
  <si>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</si>
  <si>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</si>
  <si>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</si>
  <si>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</si>
  <si>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</si>
  <si>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</si>
  <si>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</si>
  <si>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</si>
  <si>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</si>
  <si>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</si>
  <si>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</si>
  <si>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</si>
  <si>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</si>
  <si>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</si>
  <si>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</si>
  <si>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</si>
  <si>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</si>
  <si>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</si>
  <si>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</si>
  <si>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</si>
  <si>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</si>
  <si>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</si>
  <si>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</si>
  <si>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</si>
  <si>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</si>
  <si>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</si>
  <si>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</si>
  <si>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</si>
  <si>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</si>
  <si>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</si>
  <si>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</si>
  <si>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</si>
  <si>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</si>
  <si>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</si>
  <si>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</si>
  <si>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</si>
  <si>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</si>
  <si>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</si>
  <si>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</si>
  <si>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</si>
  <si>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</si>
  <si>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</si>
  <si>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</si>
  <si>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</si>
  <si>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</si>
  <si>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</si>
  <si>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</si>
  <si>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</si>
  <si>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</si>
  <si>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</si>
  <si>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</si>
  <si>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</si>
  <si>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</si>
  <si>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</si>
  <si>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</si>
  <si>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</si>
  <si>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</si>
  <si>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</si>
  <si>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</si>
  <si>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</si>
  <si>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 xml:space="preserve">3. </t>
  </si>
  <si>
    <t>ост.на 01.07</t>
  </si>
  <si>
    <t>июнь</t>
  </si>
  <si>
    <t xml:space="preserve">                    за июнь  2013 г.</t>
  </si>
  <si>
    <t>Устр-во ограждения штакетником (72мп) п-д2,3</t>
  </si>
  <si>
    <t>Смена ламп (5шт) л/кл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</si>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</sst>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44680.46</v>
      </c>
      <c r="J17" s="16" t="s">
        <v>62</v>
      </c>
      <c r="K17" s="18" t="s">
        <v>63</v>
      </c>
      <c r="L17" s="23">
        <v>2.64</v>
      </c>
      <c r="M17" s="33">
        <f t="shared" si="0"/>
        <v>283.0883088</v>
      </c>
    </row>
    <row r="18" spans="2:13" ht="12.75">
      <c r="B18" t="s">
        <v>11</v>
      </c>
      <c r="F18" s="9">
        <f>F17/F16</f>
        <v>1.1004803591647172</v>
      </c>
      <c r="J18" s="20"/>
      <c r="K18" s="27" t="s">
        <v>64</v>
      </c>
      <c r="L18" s="28">
        <f>SUM(L7:L17)</f>
        <v>11.64</v>
      </c>
      <c r="M18" s="34">
        <f>SUM(M7:M17)</f>
        <v>1248.1620888</v>
      </c>
    </row>
    <row r="19" spans="1:11" ht="12.75">
      <c r="A19" t="s">
        <v>91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45826.92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35">
        <v>72</v>
      </c>
      <c r="M22" s="33">
        <f>L22*89.21*1.202*1.15</f>
        <v>8878.678775999999</v>
      </c>
    </row>
    <row r="23" spans="10:13" ht="12.75">
      <c r="J23" s="20">
        <v>2</v>
      </c>
      <c r="K23" s="20"/>
      <c r="L23" s="35"/>
      <c r="M23" s="33">
        <f aca="true" t="shared" si="1" ref="M23:M34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35">
        <v>0.35</v>
      </c>
      <c r="M24" s="33">
        <f t="shared" si="1"/>
        <v>43.16024404999999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/>
      <c r="L26" s="35"/>
      <c r="M26" s="33">
        <f t="shared" si="1"/>
        <v>0</v>
      </c>
    </row>
    <row r="27" spans="1:13" ht="12.75">
      <c r="A27" s="6" t="s">
        <v>93</v>
      </c>
      <c r="F27" s="5">
        <v>0</v>
      </c>
      <c r="J27" s="20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7495.68</v>
      </c>
      <c r="J28" s="20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1.18</v>
      </c>
      <c r="E30" t="s">
        <v>17</v>
      </c>
      <c r="F30" s="11">
        <f>E7*D30</f>
        <v>4089.408</v>
      </c>
      <c r="J30" s="20">
        <v>9</v>
      </c>
      <c r="K30" s="20"/>
      <c r="L30" s="3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417</v>
      </c>
      <c r="C32" t="s">
        <v>20</v>
      </c>
      <c r="D32" s="5">
        <v>2.89</v>
      </c>
      <c r="E32" t="s">
        <v>17</v>
      </c>
      <c r="F32" s="5">
        <v>1205.13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1287</v>
      </c>
      <c r="C33" t="s">
        <v>16</v>
      </c>
      <c r="D33" s="5">
        <v>0.4</v>
      </c>
      <c r="E33" t="s">
        <v>17</v>
      </c>
      <c r="F33" s="11">
        <f>B33*D33</f>
        <v>514.8000000000001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5809.338000000001</v>
      </c>
      <c r="J35" s="20"/>
      <c r="K35" s="30" t="s">
        <v>64</v>
      </c>
      <c r="L35" s="34">
        <f>SUM(L22:L34)</f>
        <v>72.35</v>
      </c>
      <c r="M35" s="34">
        <f>SUM(M22:M34)</f>
        <v>8921.839020049998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150873</v>
      </c>
      <c r="D37">
        <v>219171.6</v>
      </c>
      <c r="E37">
        <v>3465.6</v>
      </c>
      <c r="F37" s="36">
        <f>C37/D37*E37</f>
        <v>2385.644256828896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78930</v>
      </c>
      <c r="D38">
        <v>219171.6</v>
      </c>
      <c r="E38">
        <v>3465.6</v>
      </c>
      <c r="F38" s="36">
        <f>C38/D38*E38</f>
        <v>1248.062285442092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8921.839020049998</v>
      </c>
      <c r="J39" s="20">
        <v>1</v>
      </c>
      <c r="K39" s="20" t="s">
        <v>92</v>
      </c>
      <c r="L39" s="25" t="s">
        <v>99</v>
      </c>
      <c r="M39" s="25">
        <v>32.6</v>
      </c>
    </row>
    <row r="40" spans="1:13" ht="12.75">
      <c r="A40" t="s">
        <v>80</v>
      </c>
      <c r="J40" s="20">
        <v>2</v>
      </c>
      <c r="K40" s="20"/>
      <c r="L40" s="25"/>
      <c r="M40" s="25"/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M54</f>
        <v>32.6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0.23</v>
      </c>
      <c r="E45" t="s">
        <v>17</v>
      </c>
      <c r="F45" s="11">
        <f>B45*D45</f>
        <v>797.088</v>
      </c>
      <c r="J45" s="20">
        <v>7</v>
      </c>
      <c r="K45" s="20"/>
      <c r="L45" s="25"/>
      <c r="M45" s="25"/>
    </row>
    <row r="46" spans="1:13" ht="12.75">
      <c r="A46" s="47" t="s">
        <v>89</v>
      </c>
      <c r="B46" s="47"/>
      <c r="C46" s="47"/>
      <c r="D46" s="48"/>
      <c r="E46" s="47"/>
      <c r="F46" s="48">
        <v>0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13385.233562320986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73</v>
      </c>
      <c r="D49" s="5">
        <v>0.14</v>
      </c>
      <c r="E49" t="s">
        <v>17</v>
      </c>
      <c r="F49" s="11">
        <f>B49*D49</f>
        <v>485.184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81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0.81</v>
      </c>
      <c r="E52" t="s">
        <v>17</v>
      </c>
      <c r="F52" s="11">
        <f>B52*D52</f>
        <v>2807.136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3292.32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71</v>
      </c>
      <c r="M54" s="34">
        <f>SUM(M39:M53)</f>
        <v>32.6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2.06</v>
      </c>
      <c r="E56" t="s">
        <v>17</v>
      </c>
      <c r="F56" s="11">
        <f>B56*D56</f>
        <v>7139.136</v>
      </c>
    </row>
    <row r="57" spans="1:6" ht="12.75">
      <c r="A57" s="4" t="s">
        <v>36</v>
      </c>
      <c r="F57" s="32">
        <f>SUM(F56)</f>
        <v>7139.136</v>
      </c>
    </row>
    <row r="58" spans="1:6" ht="12.75">
      <c r="A58" s="1" t="s">
        <v>37</v>
      </c>
      <c r="B58" s="1"/>
      <c r="F58" s="46">
        <f>F28+F35+F47+F53+F57</f>
        <v>37121.70756232098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296.9736604985679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37418.68122281955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6" ht="12.75">
      <c r="A62" s="13"/>
      <c r="B62" s="41">
        <v>41426</v>
      </c>
      <c r="C62" s="42">
        <v>126856</v>
      </c>
      <c r="D62" s="44">
        <f>F20</f>
        <v>45826.92</v>
      </c>
      <c r="E62" s="44">
        <f>F60</f>
        <v>37418.68122281955</v>
      </c>
      <c r="F62" s="45">
        <f>C62+D62-E62</f>
        <v>135264.23877718044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2013-08-23T12:29:08Z</dcterms:modified>
  <cp:category/>
  <cp:version/>
  <cp:contentType/>
  <cp:contentStatus/>
</cp:coreProperties>
</file>