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<sst xmlns="http://schemas.openxmlformats.org/spreadsheetml/2006/main" count="135" uniqueCount="106">
  <si>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</si>
  <si>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</si>
  <si>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</si>
  <si>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</si>
  <si>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</si>
  <si>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</si>
  <si>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</si>
  <si>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</si>
  <si>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</si>
  <si>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</si>
  <si>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</si>
  <si>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</si>
  <si>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</si>
  <si>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</si>
  <si>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</si>
  <si>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</si>
  <si>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</si>
  <si>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</si>
  <si>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</si>
  <si>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</si>
  <si>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</si>
  <si>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</si>
  <si>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</si>
  <si>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</si>
  <si>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</si>
  <si>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</si>
  <si>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</si>
  <si>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</si>
  <si>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</si>
  <si>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</si>
  <si>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</si>
  <si>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</si>
  <si>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</si>
  <si>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</si>
  <si>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</si>
  <si>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</si>
  <si>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</si>
  <si>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</si>
  <si>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</si>
  <si>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</si>
  <si>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</si>
  <si>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</si>
  <si>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</si>
  <si>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</si>
  <si>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</si>
  <si>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</si>
  <si>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</si>
  <si>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</si>
  <si>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</si>
  <si>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</si>
  <si>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</si>
  <si>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</si>
  <si>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</si>
  <si>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</si>
  <si>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</si>
  <si>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</si>
  <si>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</si>
  <si>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</si>
  <si>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</si>
  <si>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</si>
  <si>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</si>
  <si>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</si>
  <si>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</si>
  <si>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</si>
  <si>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</si>
  <si>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</si>
  <si>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</si>
  <si>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</si>
  <si>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</si>
  <si>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</si>
  <si>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</si>
  <si>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</si>
  <si>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</si>
  <si>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4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</si>
  <si>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</si>
  <si>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</si>
  <si>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</si>
  <si>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</si>
  <si>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</si>
  <si>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</si>
  <si>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</si>
  <si>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0,7 ставки</t>
  </si>
  <si>
    <t>0,5 ставки</t>
  </si>
  <si>
    <t>((з/пл. и ЕСН администрации ООО , содерж.оргтехники, почт.канц-е  расходы)</t>
  </si>
  <si>
    <t xml:space="preserve">          за</t>
  </si>
  <si>
    <t>1) Вывоз и размещение ТБО</t>
  </si>
  <si>
    <t>2) Дежурное освещение</t>
  </si>
  <si>
    <t>3) Дератизация</t>
  </si>
  <si>
    <t>4) ВДПО</t>
  </si>
  <si>
    <t>(прочистка по акту)</t>
  </si>
  <si>
    <t>кв.</t>
  </si>
  <si>
    <t>2013 г.</t>
  </si>
  <si>
    <t>1.2 Арендаторы (Эр-Телеком,Интер-телеком, ростелеком)</t>
  </si>
  <si>
    <t>Горгаз (тех.обслуживание и ремонт)</t>
  </si>
  <si>
    <t xml:space="preserve">3.  </t>
  </si>
  <si>
    <t>ост.на 01.08</t>
  </si>
  <si>
    <t>июль</t>
  </si>
  <si>
    <t xml:space="preserve">                    за июль  2013 г.</t>
  </si>
  <si>
    <t>Смена сгона Д 20 (4шт) кв.46</t>
  </si>
  <si>
    <t>Сгон Д 20</t>
  </si>
  <si>
    <t>4шт</t>
  </si>
  <si>
    <t>Муфта 20</t>
  </si>
  <si>
    <t>К/гайка 20</t>
  </si>
  <si>
    <t>Смена ламп (21шт)</t>
  </si>
  <si>
    <t>Лампа</t>
  </si>
  <si>
    <t>21шт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</si>
</sst>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0">
      <selection activeCell="D32" sqref="D3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84</v>
      </c>
      <c r="C3" s="8" t="s">
        <v>96</v>
      </c>
      <c r="D3" s="1" t="s">
        <v>91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3307.8</v>
      </c>
      <c r="F7" t="s">
        <v>72</v>
      </c>
      <c r="J7" s="15"/>
      <c r="K7" s="15" t="s">
        <v>49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230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479</v>
      </c>
      <c r="F10" t="s">
        <v>72</v>
      </c>
      <c r="J10" s="16"/>
      <c r="K10" s="18" t="s">
        <v>54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3715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332.1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38511.35</v>
      </c>
      <c r="J16" s="15" t="s">
        <v>59</v>
      </c>
      <c r="K16" s="26" t="s">
        <v>60</v>
      </c>
      <c r="L16" s="21">
        <v>2</v>
      </c>
      <c r="M16" s="33">
        <f t="shared" si="0"/>
        <v>214.46084</v>
      </c>
    </row>
    <row r="17" spans="1:13" ht="12.75">
      <c r="A17" t="s">
        <v>10</v>
      </c>
      <c r="F17" s="5">
        <v>26145.2</v>
      </c>
      <c r="J17" s="16" t="s">
        <v>61</v>
      </c>
      <c r="K17" s="18" t="s">
        <v>62</v>
      </c>
      <c r="L17" s="23">
        <v>3.11</v>
      </c>
      <c r="M17" s="33">
        <f t="shared" si="0"/>
        <v>333.4866061999999</v>
      </c>
    </row>
    <row r="18" spans="2:13" ht="12.75">
      <c r="B18" t="s">
        <v>11</v>
      </c>
      <c r="F18" s="9">
        <f>F17/F16</f>
        <v>0.6788959618398213</v>
      </c>
      <c r="J18" s="20"/>
      <c r="K18" s="27" t="s">
        <v>63</v>
      </c>
      <c r="L18" s="28">
        <f>SUM(L7:L17)</f>
        <v>11.11</v>
      </c>
      <c r="M18" s="34">
        <f>SUM(M7:M17)</f>
        <v>1191.3299662</v>
      </c>
    </row>
    <row r="19" spans="1:11" ht="12.75">
      <c r="A19" s="7" t="s">
        <v>92</v>
      </c>
      <c r="B19" s="7"/>
      <c r="C19" s="7"/>
      <c r="D19" s="7"/>
      <c r="E19" s="7"/>
      <c r="F19" s="5">
        <v>1410.96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27556.16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1.12</v>
      </c>
      <c r="M22" s="33">
        <f aca="true" t="shared" si="1" ref="M22:M35">L22*89.21*1.202*1.15</f>
        <v>138.11278095999998</v>
      </c>
    </row>
    <row r="23" spans="10:13" ht="12.75">
      <c r="J23" s="20">
        <v>2</v>
      </c>
      <c r="K23" s="20" t="s">
        <v>103</v>
      </c>
      <c r="L23" s="25">
        <v>1.47</v>
      </c>
      <c r="M23" s="33">
        <f t="shared" si="1"/>
        <v>181.27302501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81</v>
      </c>
      <c r="F25" s="11">
        <v>4047.13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2391.98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94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B28" s="1"/>
      <c r="F28" s="32">
        <f>F25+F26+F27</f>
        <v>6439.110000000001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3572.4240000000004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400</v>
      </c>
      <c r="C32" t="s">
        <v>20</v>
      </c>
      <c r="D32" s="5">
        <v>3.31</v>
      </c>
      <c r="E32" t="s">
        <v>17</v>
      </c>
      <c r="F32" s="5">
        <v>1324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230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88</v>
      </c>
      <c r="B34">
        <v>48</v>
      </c>
      <c r="C34" t="s">
        <v>90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25"/>
      <c r="M34" s="33">
        <f t="shared" si="1"/>
        <v>0</v>
      </c>
    </row>
    <row r="35" spans="1:13" ht="12.75">
      <c r="A35" s="46"/>
      <c r="B35" s="46"/>
      <c r="C35" s="46" t="s">
        <v>89</v>
      </c>
      <c r="D35" s="45"/>
      <c r="E35" s="46"/>
      <c r="F35" s="47">
        <v>0</v>
      </c>
      <c r="J35" s="20">
        <v>14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4896.424000000001</v>
      </c>
      <c r="J36" s="20"/>
      <c r="K36" s="30" t="s">
        <v>63</v>
      </c>
      <c r="L36" s="28">
        <f>SUM(L22:L35)</f>
        <v>2.59</v>
      </c>
      <c r="M36" s="34">
        <f>SUM(M22:M35)</f>
        <v>319.38580597</v>
      </c>
    </row>
    <row r="37" spans="1:11" ht="12.75">
      <c r="A37" s="4" t="s">
        <v>22</v>
      </c>
      <c r="B37" s="4"/>
      <c r="K37" s="1" t="s">
        <v>67</v>
      </c>
    </row>
    <row r="38" spans="1:13" ht="12.75">
      <c r="A38" t="s">
        <v>23</v>
      </c>
      <c r="C38">
        <v>158058</v>
      </c>
      <c r="D38">
        <v>219171.6</v>
      </c>
      <c r="E38">
        <v>3307.8</v>
      </c>
      <c r="F38" s="35">
        <f>C38/D38*E38</f>
        <v>2385.456201442158</v>
      </c>
      <c r="J38" s="22" t="s">
        <v>40</v>
      </c>
      <c r="K38" s="22"/>
      <c r="L38" s="22" t="s">
        <v>68</v>
      </c>
      <c r="M38" s="22" t="s">
        <v>46</v>
      </c>
    </row>
    <row r="39" spans="1:13" ht="12.75">
      <c r="A39" t="s">
        <v>24</v>
      </c>
      <c r="C39">
        <v>78930</v>
      </c>
      <c r="D39">
        <v>219171.6</v>
      </c>
      <c r="E39">
        <v>3307.8</v>
      </c>
      <c r="F39" s="35">
        <f>C39/D39*E39</f>
        <v>1191.2339646195037</v>
      </c>
      <c r="J39" s="23" t="s">
        <v>41</v>
      </c>
      <c r="K39" s="23" t="s">
        <v>42</v>
      </c>
      <c r="L39" s="23"/>
      <c r="M39" s="23" t="s">
        <v>69</v>
      </c>
    </row>
    <row r="40" spans="1:13" ht="12.75">
      <c r="A40" t="s">
        <v>25</v>
      </c>
      <c r="F40" s="11">
        <f>M36</f>
        <v>319.38580597</v>
      </c>
      <c r="J40" s="20">
        <v>1</v>
      </c>
      <c r="K40" s="20" t="s">
        <v>99</v>
      </c>
      <c r="L40" s="25" t="s">
        <v>100</v>
      </c>
      <c r="M40" s="25">
        <v>56</v>
      </c>
    </row>
    <row r="41" spans="1:13" ht="12.75">
      <c r="A41" t="s">
        <v>80</v>
      </c>
      <c r="F41" s="5"/>
      <c r="J41" s="20">
        <v>2</v>
      </c>
      <c r="K41" s="20" t="s">
        <v>101</v>
      </c>
      <c r="L41" s="25" t="s">
        <v>100</v>
      </c>
      <c r="M41" s="25">
        <v>100</v>
      </c>
    </row>
    <row r="42" spans="2:13" ht="12.75">
      <c r="B42">
        <v>3307.8</v>
      </c>
      <c r="C42" t="s">
        <v>16</v>
      </c>
      <c r="D42" s="5"/>
      <c r="F42" s="11">
        <v>0</v>
      </c>
      <c r="J42" s="20">
        <v>3</v>
      </c>
      <c r="K42" s="20" t="s">
        <v>102</v>
      </c>
      <c r="L42" s="25" t="s">
        <v>100</v>
      </c>
      <c r="M42" s="25">
        <v>60</v>
      </c>
    </row>
    <row r="43" spans="1:13" ht="12.75">
      <c r="A43" t="s">
        <v>26</v>
      </c>
      <c r="F43" s="11">
        <f>M58</f>
        <v>352.91999999999996</v>
      </c>
      <c r="J43" s="20">
        <v>4</v>
      </c>
      <c r="K43" s="20" t="s">
        <v>104</v>
      </c>
      <c r="L43" s="25" t="s">
        <v>105</v>
      </c>
      <c r="M43" s="25">
        <v>136.92</v>
      </c>
    </row>
    <row r="44" spans="1:13" ht="12.75">
      <c r="A44" t="s">
        <v>27</v>
      </c>
      <c r="F44" s="5"/>
      <c r="J44" s="20">
        <v>5</v>
      </c>
      <c r="K44" s="20"/>
      <c r="L44" s="25"/>
      <c r="M44" s="25"/>
    </row>
    <row r="45" spans="1:13" ht="12.75">
      <c r="A45" t="s">
        <v>28</v>
      </c>
      <c r="F45" s="5"/>
      <c r="J45" s="20">
        <v>6</v>
      </c>
      <c r="K45" s="20"/>
      <c r="L45" s="25"/>
      <c r="M45" s="25"/>
    </row>
    <row r="46" spans="2:13" ht="12.75">
      <c r="B46">
        <v>3307.8</v>
      </c>
      <c r="C46" t="s">
        <v>16</v>
      </c>
      <c r="D46" s="11">
        <v>0.21</v>
      </c>
      <c r="E46" t="s">
        <v>17</v>
      </c>
      <c r="F46" s="11">
        <f>B46*D46</f>
        <v>694.638</v>
      </c>
      <c r="J46" s="20">
        <v>7</v>
      </c>
      <c r="K46" s="20"/>
      <c r="L46" s="25"/>
      <c r="M46" s="25"/>
    </row>
    <row r="47" spans="1:13" ht="12.75">
      <c r="A47" s="46" t="s">
        <v>93</v>
      </c>
      <c r="B47" s="46"/>
      <c r="C47" s="46"/>
      <c r="D47" s="47"/>
      <c r="E47" s="46"/>
      <c r="F47" s="47">
        <v>0</v>
      </c>
      <c r="J47" s="20">
        <v>8</v>
      </c>
      <c r="K47" s="20"/>
      <c r="L47" s="25"/>
      <c r="M47" s="25"/>
    </row>
    <row r="48" spans="1:13" ht="12.75">
      <c r="A48" s="4" t="s">
        <v>29</v>
      </c>
      <c r="B48" s="10"/>
      <c r="C48" s="10"/>
      <c r="F48" s="32">
        <f>SUM(F38:F47)</f>
        <v>4943.633972031662</v>
      </c>
      <c r="J48" s="20">
        <v>9</v>
      </c>
      <c r="K48" s="20"/>
      <c r="L48" s="25"/>
      <c r="M48" s="25"/>
    </row>
    <row r="49" spans="10:13" ht="12.75">
      <c r="J49" s="20">
        <v>10</v>
      </c>
      <c r="K49" s="20"/>
      <c r="L49" s="25"/>
      <c r="M49" s="25"/>
    </row>
    <row r="50" spans="1:13" ht="12.75">
      <c r="A50" s="4" t="s">
        <v>30</v>
      </c>
      <c r="J50" s="20">
        <v>11</v>
      </c>
      <c r="K50" s="20"/>
      <c r="L50" s="25"/>
      <c r="M50" s="25"/>
    </row>
    <row r="51" spans="1:13" ht="12.75">
      <c r="A51" t="s">
        <v>31</v>
      </c>
      <c r="B51">
        <v>3307.8</v>
      </c>
      <c r="C51" t="s">
        <v>72</v>
      </c>
      <c r="D51" s="45">
        <v>0.14</v>
      </c>
      <c r="E51" s="7" t="s">
        <v>17</v>
      </c>
      <c r="F51" s="11">
        <f>B51*D51</f>
        <v>463.09200000000004</v>
      </c>
      <c r="J51" s="20">
        <v>12</v>
      </c>
      <c r="K51" s="20"/>
      <c r="L51" s="25"/>
      <c r="M51" s="25"/>
    </row>
    <row r="52" spans="1:13" ht="12.75">
      <c r="A52" t="s">
        <v>32</v>
      </c>
      <c r="F52" s="5"/>
      <c r="J52" s="20">
        <v>13</v>
      </c>
      <c r="K52" s="20"/>
      <c r="L52" s="25"/>
      <c r="M52" s="25"/>
    </row>
    <row r="53" spans="1:13" ht="12.75">
      <c r="A53" s="7" t="s">
        <v>79</v>
      </c>
      <c r="F53" s="5"/>
      <c r="J53" s="20">
        <v>14</v>
      </c>
      <c r="K53" s="20"/>
      <c r="L53" s="25"/>
      <c r="M53" s="25"/>
    </row>
    <row r="54" spans="2:13" ht="12.75">
      <c r="B54">
        <v>3307.8</v>
      </c>
      <c r="C54" t="s">
        <v>16</v>
      </c>
      <c r="D54" s="11">
        <v>0.67</v>
      </c>
      <c r="E54" t="s">
        <v>17</v>
      </c>
      <c r="F54" s="11">
        <f>B54*D54</f>
        <v>2216.226</v>
      </c>
      <c r="J54" s="20">
        <v>15</v>
      </c>
      <c r="K54" s="20"/>
      <c r="L54" s="25"/>
      <c r="M54" s="25"/>
    </row>
    <row r="55" spans="1:13" ht="12.75">
      <c r="A55" s="4" t="s">
        <v>33</v>
      </c>
      <c r="F55" s="32">
        <f>F51+F54</f>
        <v>2679.318</v>
      </c>
      <c r="J55" s="20">
        <v>16</v>
      </c>
      <c r="K55" s="20"/>
      <c r="L55" s="25"/>
      <c r="M55" s="25"/>
    </row>
    <row r="56" spans="1:13" ht="12.75">
      <c r="A56" s="4" t="s">
        <v>34</v>
      </c>
      <c r="J56" s="20">
        <v>17</v>
      </c>
      <c r="K56" s="20"/>
      <c r="L56" s="25"/>
      <c r="M56" s="25"/>
    </row>
    <row r="57" spans="1:13" ht="12.75">
      <c r="A57" s="7" t="s">
        <v>83</v>
      </c>
      <c r="B57" s="7"/>
      <c r="C57" s="7"/>
      <c r="D57" s="7"/>
      <c r="E57" s="7"/>
      <c r="F57" s="7"/>
      <c r="J57" s="20">
        <v>18</v>
      </c>
      <c r="K57" s="20"/>
      <c r="L57" s="25"/>
      <c r="M57" s="25"/>
    </row>
    <row r="58" spans="2:13" ht="12.75">
      <c r="B58">
        <v>3307.8</v>
      </c>
      <c r="C58" t="s">
        <v>16</v>
      </c>
      <c r="D58" s="11">
        <v>1.62</v>
      </c>
      <c r="E58" t="s">
        <v>17</v>
      </c>
      <c r="F58" s="11">
        <f>B58*D58</f>
        <v>5358.636</v>
      </c>
      <c r="J58" s="20"/>
      <c r="K58" s="20"/>
      <c r="L58" s="31" t="s">
        <v>70</v>
      </c>
      <c r="M58" s="34">
        <f>SUM(M40:M57)</f>
        <v>352.91999999999996</v>
      </c>
    </row>
    <row r="59" spans="1:6" ht="12.75">
      <c r="A59" s="4" t="s">
        <v>35</v>
      </c>
      <c r="F59" s="32">
        <f>SUM(F58)</f>
        <v>5358.636</v>
      </c>
    </row>
    <row r="60" spans="1:6" ht="12.75">
      <c r="A60" s="1" t="s">
        <v>36</v>
      </c>
      <c r="B60" s="1"/>
      <c r="F60" s="8">
        <f>F28+F36+F48+F55+F59</f>
        <v>24317.121972031666</v>
      </c>
    </row>
    <row r="61" spans="1:6" ht="12.75">
      <c r="A61" s="1" t="s">
        <v>38</v>
      </c>
      <c r="B61" s="36">
        <v>0.008</v>
      </c>
      <c r="C61" s="1"/>
      <c r="D61" s="1"/>
      <c r="E61" s="1"/>
      <c r="F61" s="32">
        <f>F60*0.8%</f>
        <v>194.53697577625334</v>
      </c>
    </row>
    <row r="62" spans="1:6" ht="15">
      <c r="A62" s="12" t="s">
        <v>39</v>
      </c>
      <c r="B62" s="12"/>
      <c r="C62" s="12"/>
      <c r="D62" s="12"/>
      <c r="E62" s="12"/>
      <c r="F62" s="43">
        <f>F60+F61</f>
        <v>24511.65894780792</v>
      </c>
    </row>
    <row r="63" spans="2:6" ht="12.75">
      <c r="B63" s="37" t="s">
        <v>75</v>
      </c>
      <c r="C63" s="38" t="s">
        <v>76</v>
      </c>
      <c r="D63" s="22" t="s">
        <v>77</v>
      </c>
      <c r="E63" s="22" t="s">
        <v>78</v>
      </c>
      <c r="F63" s="41" t="s">
        <v>95</v>
      </c>
    </row>
    <row r="64" spans="1:6" ht="12.75">
      <c r="A64" s="13"/>
      <c r="B64" s="39">
        <v>41456</v>
      </c>
      <c r="C64" s="40">
        <v>72421</v>
      </c>
      <c r="D64" s="44">
        <f>F20</f>
        <v>27556.16</v>
      </c>
      <c r="E64" s="44">
        <f>F62</f>
        <v>24511.65894780792</v>
      </c>
      <c r="F64" s="42">
        <f>C64+D64-E64</f>
        <v>75465.50105219209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2011-12-29T06:49:46Z</cp:lastPrinted>
  <dcterms:created xsi:type="dcterms:W3CDTF">2008-08-18T07:30:19Z</dcterms:created>
  <dcterms:modified xsi:type="dcterms:W3CDTF">2013-09-28T12:06:30Z</dcterms:modified>
  <cp:category/>
  <cp:version/>
  <cp:contentType/>
  <cp:contentStatus/>
</cp:coreProperties>
</file>