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<sst xmlns="http://schemas.openxmlformats.org/spreadsheetml/2006/main" count="146" uniqueCount="117">
  <si>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</si>
  <si>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</si>
  <si>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</si>
  <si>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</si>
  <si>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</si>
  <si>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</si>
  <si>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</si>
  <si>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</si>
  <si>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</si>
  <si>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</si>
  <si>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</si>
  <si>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</si>
  <si>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</si>
  <si>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</si>
  <si>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</si>
  <si>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</si>
  <si>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</si>
  <si>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</si>
  <si>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</si>
  <si>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</si>
  <si>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</si>
  <si>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</si>
  <si>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</si>
  <si>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</si>
  <si>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</si>
  <si>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</si>
  <si>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</si>
  <si>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</si>
  <si>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</si>
  <si>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</si>
  <si>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</si>
  <si>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</si>
  <si>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</si>
  <si>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</si>
  <si>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</si>
  <si>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</si>
  <si>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</si>
  <si>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</si>
  <si>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</si>
  <si>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</si>
  <si>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</si>
  <si>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</si>
  <si>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</si>
  <si>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</si>
  <si>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</si>
  <si>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</si>
  <si>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</si>
  <si>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</si>
  <si>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</si>
  <si>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</si>
  <si>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</si>
  <si>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</si>
  <si>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</si>
  <si>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</si>
  <si>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</si>
  <si>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</si>
  <si>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</si>
  <si>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</si>
  <si>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</si>
  <si>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</si>
  <si>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</si>
  <si>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</si>
  <si>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</si>
  <si>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</si>
  <si>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</si>
  <si>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</si>
  <si>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</si>
  <si>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</si>
  <si>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</si>
  <si>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</si>
  <si>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</si>
  <si>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</si>
  <si>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</si>
  <si>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</si>
  <si>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</si>
  <si>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</si>
  <si>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</si>
  <si>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</si>
  <si>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</si>
  <si>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</si>
  <si>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</si>
  <si>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</si>
  <si>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</si>
  <si>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</si>
  <si>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</si>
  <si>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</si>
  <si>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</si>
  <si>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</si>
  <si>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</si>
  <si>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</si>
  <si>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</si>
  <si>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</si>
  <si>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</t>
  </si>
  <si>
    <t>2шт</t>
  </si>
  <si>
    <t>ост.на 01.09</t>
  </si>
  <si>
    <t>август</t>
  </si>
  <si>
    <t xml:space="preserve">                    за август  2013 г.</t>
  </si>
  <si>
    <t>Прочистка канализации п-д2</t>
  </si>
  <si>
    <t>Смена труб Д 32 ппр (2мп) кв.54</t>
  </si>
  <si>
    <t>Труба Д 32 ппр</t>
  </si>
  <si>
    <t>2мп</t>
  </si>
  <si>
    <t>Муфта разъемная 32</t>
  </si>
  <si>
    <t>1шт</t>
  </si>
  <si>
    <t>муфта 32</t>
  </si>
  <si>
    <t>Смена труб Д 57 (3мп) п-д3</t>
  </si>
  <si>
    <t>Труба Д 57</t>
  </si>
  <si>
    <t>3мп</t>
  </si>
  <si>
    <t>Электроды</t>
  </si>
  <si>
    <t>3кг</t>
  </si>
  <si>
    <t>Вентиль Д 20</t>
  </si>
  <si>
    <t>Смена вентиля Д 20 (2шт) п-д3 т.п.</t>
  </si>
  <si>
    <t>Смена вентиля Д 15 (1шт) т.п</t>
  </si>
  <si>
    <t>Вентиль Д 15</t>
  </si>
  <si>
    <t>Слив и наполнение системы отопления</t>
  </si>
  <si>
    <t>Смена ламп (10шт) т.п.-7; л/кл-3;</t>
  </si>
  <si>
    <t>Лампа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</si>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</sst>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46" sqref="M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90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4</v>
      </c>
      <c r="M12" s="33">
        <f t="shared" si="0"/>
        <v>428.92168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45299.94</v>
      </c>
      <c r="J17" s="16" t="s">
        <v>62</v>
      </c>
      <c r="K17" s="18" t="s">
        <v>63</v>
      </c>
      <c r="L17" s="23">
        <v>3.05</v>
      </c>
      <c r="M17" s="33">
        <f t="shared" si="0"/>
        <v>327.0527809999999</v>
      </c>
    </row>
    <row r="18" spans="2:13" ht="12.75">
      <c r="B18" t="s">
        <v>11</v>
      </c>
      <c r="F18" s="9">
        <f>F17/F16</f>
        <v>1.1157381602906538</v>
      </c>
      <c r="J18" s="20"/>
      <c r="K18" s="27" t="s">
        <v>64</v>
      </c>
      <c r="L18" s="28">
        <f>SUM(L7:L17)</f>
        <v>15.05</v>
      </c>
      <c r="M18" s="34">
        <f>SUM(M7:M17)</f>
        <v>1613.8178209999999</v>
      </c>
    </row>
    <row r="19" spans="1:11" ht="12.75">
      <c r="A19" t="s">
        <v>91</v>
      </c>
      <c r="F19" s="5">
        <v>1146.46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46446.4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35">
        <v>4.83</v>
      </c>
      <c r="M22" s="33">
        <f>L22*89.21*1.202*1.15</f>
        <v>595.6113678899999</v>
      </c>
    </row>
    <row r="23" spans="10:13" ht="12.75">
      <c r="J23" s="20">
        <v>2</v>
      </c>
      <c r="K23" s="20" t="s">
        <v>98</v>
      </c>
      <c r="L23" s="35">
        <v>1.82</v>
      </c>
      <c r="M23" s="33">
        <f aca="true" t="shared" si="1" ref="M23:M34">L23*89.21*1.202*1.15</f>
        <v>224.43326905999996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9" t="s">
        <v>104</v>
      </c>
      <c r="L24" s="50">
        <v>4.02</v>
      </c>
      <c r="M24" s="33">
        <f t="shared" si="1"/>
        <v>495.7262316599998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 t="s">
        <v>110</v>
      </c>
      <c r="L25" s="35">
        <v>1.62</v>
      </c>
      <c r="M25" s="33">
        <f t="shared" si="1"/>
        <v>199.77027245999994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 t="s">
        <v>111</v>
      </c>
      <c r="L26" s="35">
        <v>0.81</v>
      </c>
      <c r="M26" s="33">
        <f t="shared" si="1"/>
        <v>99.88513622999997</v>
      </c>
    </row>
    <row r="27" spans="1:13" ht="12.75">
      <c r="A27" s="6" t="s">
        <v>92</v>
      </c>
      <c r="F27" s="5">
        <v>0</v>
      </c>
      <c r="J27" s="20">
        <v>6</v>
      </c>
      <c r="K27" s="20" t="s">
        <v>113</v>
      </c>
      <c r="L27" s="35">
        <v>15.41</v>
      </c>
      <c r="M27" s="33">
        <f t="shared" si="1"/>
        <v>1900.2838880299996</v>
      </c>
    </row>
    <row r="28" spans="1:13" ht="12.75">
      <c r="A28" s="4" t="s">
        <v>38</v>
      </c>
      <c r="F28" s="32">
        <f>F25+F26+F27</f>
        <v>7495.68</v>
      </c>
      <c r="J28" s="20">
        <v>7</v>
      </c>
      <c r="K28" s="20" t="s">
        <v>114</v>
      </c>
      <c r="L28" s="35">
        <v>0.7</v>
      </c>
      <c r="M28" s="33">
        <f t="shared" si="1"/>
        <v>86.32048809999998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3742.848</v>
      </c>
      <c r="J30" s="20">
        <v>9</v>
      </c>
      <c r="K30" s="49"/>
      <c r="L30" s="50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420</v>
      </c>
      <c r="C32" t="s">
        <v>20</v>
      </c>
      <c r="D32" s="5">
        <v>3.31</v>
      </c>
      <c r="E32" t="s">
        <v>17</v>
      </c>
      <c r="F32" s="5">
        <v>1390.2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87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5133.048</v>
      </c>
      <c r="J35" s="20"/>
      <c r="K35" s="30" t="s">
        <v>64</v>
      </c>
      <c r="L35" s="34">
        <f>SUM(L22:L34)</f>
        <v>29.209999999999997</v>
      </c>
      <c r="M35" s="34">
        <f>SUM(M22:M34)</f>
        <v>3602.030653429999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156664</v>
      </c>
      <c r="D37">
        <v>219171.6</v>
      </c>
      <c r="E37">
        <v>3465.6</v>
      </c>
      <c r="F37" s="36">
        <f>C37/D37*E37</f>
        <v>2477.213098777396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102083</v>
      </c>
      <c r="D38">
        <v>219171.6</v>
      </c>
      <c r="E38">
        <v>3465.6</v>
      </c>
      <c r="F38" s="36">
        <f>C38/D38*E38</f>
        <v>1614.1637182919683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3602.030653429999</v>
      </c>
      <c r="J39" s="20">
        <v>1</v>
      </c>
      <c r="K39" s="20" t="s">
        <v>99</v>
      </c>
      <c r="L39" s="25" t="s">
        <v>100</v>
      </c>
      <c r="M39" s="25">
        <v>272</v>
      </c>
    </row>
    <row r="40" spans="1:13" ht="12.75">
      <c r="A40" t="s">
        <v>80</v>
      </c>
      <c r="J40" s="20">
        <v>2</v>
      </c>
      <c r="K40" s="20" t="s">
        <v>101</v>
      </c>
      <c r="L40" s="25" t="s">
        <v>102</v>
      </c>
      <c r="M40" s="25">
        <v>195</v>
      </c>
    </row>
    <row r="41" spans="2:13" ht="12.75">
      <c r="B41">
        <v>3465.6</v>
      </c>
      <c r="C41" t="s">
        <v>16</v>
      </c>
      <c r="D41" s="5"/>
      <c r="F41" s="11">
        <v>721.2</v>
      </c>
      <c r="J41" s="20">
        <v>3</v>
      </c>
      <c r="K41" s="20" t="s">
        <v>103</v>
      </c>
      <c r="L41" s="25" t="s">
        <v>102</v>
      </c>
      <c r="M41" s="25">
        <v>12</v>
      </c>
    </row>
    <row r="42" spans="1:13" ht="12.75">
      <c r="A42" t="s">
        <v>26</v>
      </c>
      <c r="F42" s="11">
        <f>M54</f>
        <v>1708</v>
      </c>
      <c r="J42" s="20">
        <v>4</v>
      </c>
      <c r="K42" s="20" t="s">
        <v>105</v>
      </c>
      <c r="L42" s="25" t="s">
        <v>106</v>
      </c>
      <c r="M42" s="25">
        <v>473.8</v>
      </c>
    </row>
    <row r="43" spans="1:13" ht="12.75">
      <c r="A43" t="s">
        <v>27</v>
      </c>
      <c r="F43" s="5"/>
      <c r="J43" s="20">
        <v>5</v>
      </c>
      <c r="K43" s="20" t="s">
        <v>107</v>
      </c>
      <c r="L43" s="25" t="s">
        <v>108</v>
      </c>
      <c r="M43" s="25">
        <v>180</v>
      </c>
    </row>
    <row r="44" spans="1:13" ht="12.75">
      <c r="A44" t="s">
        <v>28</v>
      </c>
      <c r="F44" s="5"/>
      <c r="J44" s="20">
        <v>6</v>
      </c>
      <c r="K44" s="20" t="s">
        <v>109</v>
      </c>
      <c r="L44" s="25" t="s">
        <v>93</v>
      </c>
      <c r="M44" s="25">
        <v>360</v>
      </c>
    </row>
    <row r="45" spans="2:13" ht="12.75">
      <c r="B45">
        <v>3465.6</v>
      </c>
      <c r="C45" t="s">
        <v>16</v>
      </c>
      <c r="D45" s="11">
        <v>0.24</v>
      </c>
      <c r="E45" t="s">
        <v>17</v>
      </c>
      <c r="F45" s="11">
        <f>B45*D45</f>
        <v>831.7439999999999</v>
      </c>
      <c r="J45" s="20">
        <v>7</v>
      </c>
      <c r="K45" s="20" t="s">
        <v>112</v>
      </c>
      <c r="L45" s="25" t="s">
        <v>102</v>
      </c>
      <c r="M45" s="25">
        <v>150</v>
      </c>
    </row>
    <row r="46" spans="1:13" ht="12.75">
      <c r="A46" s="47" t="s">
        <v>89</v>
      </c>
      <c r="B46" s="47"/>
      <c r="C46" s="47"/>
      <c r="D46" s="48"/>
      <c r="E46" s="47"/>
      <c r="F46" s="48">
        <v>0</v>
      </c>
      <c r="J46" s="20">
        <v>8</v>
      </c>
      <c r="K46" s="20" t="s">
        <v>115</v>
      </c>
      <c r="L46" s="25" t="s">
        <v>116</v>
      </c>
      <c r="M46" s="25">
        <v>65.2</v>
      </c>
    </row>
    <row r="47" spans="1:13" ht="12.75">
      <c r="A47" s="4" t="s">
        <v>29</v>
      </c>
      <c r="B47" s="10"/>
      <c r="C47" s="10"/>
      <c r="F47" s="32">
        <f>SUM(F37:F46)</f>
        <v>10954.351470499365</v>
      </c>
      <c r="J47" s="20">
        <v>9</v>
      </c>
      <c r="K47" s="20"/>
      <c r="L47" s="25"/>
      <c r="M47" s="25"/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73</v>
      </c>
      <c r="D49" s="5">
        <v>0.14</v>
      </c>
      <c r="E49" t="s">
        <v>17</v>
      </c>
      <c r="F49" s="11">
        <f>B49*D49</f>
        <v>485.184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81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0.54</v>
      </c>
      <c r="E52" t="s">
        <v>17</v>
      </c>
      <c r="F52" s="11">
        <f>B52*D52</f>
        <v>1871.424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2356.608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71</v>
      </c>
      <c r="M54" s="34">
        <f>SUM(M39:M53)</f>
        <v>1708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1.55</v>
      </c>
      <c r="E56" t="s">
        <v>17</v>
      </c>
      <c r="F56" s="11">
        <f>B56*D56</f>
        <v>5371.68</v>
      </c>
    </row>
    <row r="57" spans="1:6" ht="12.75">
      <c r="A57" s="4" t="s">
        <v>36</v>
      </c>
      <c r="F57" s="32">
        <f>SUM(F56)</f>
        <v>5371.68</v>
      </c>
    </row>
    <row r="58" spans="1:6" ht="12.75">
      <c r="A58" s="1" t="s">
        <v>37</v>
      </c>
      <c r="B58" s="1"/>
      <c r="F58" s="46">
        <f>F28+F35+F47+F53+F57</f>
        <v>31311.367470499365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250.49093976399493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31561.85841026336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94</v>
      </c>
    </row>
    <row r="62" spans="1:6" ht="12.75">
      <c r="A62" s="13"/>
      <c r="B62" s="41">
        <v>41487</v>
      </c>
      <c r="C62" s="42">
        <v>146076</v>
      </c>
      <c r="D62" s="44">
        <f>F20</f>
        <v>46446.4</v>
      </c>
      <c r="E62" s="44">
        <f>F60</f>
        <v>31561.85841026336</v>
      </c>
      <c r="F62" s="45">
        <f>C62+D62-E62</f>
        <v>160960.54158973665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2013-11-05T08:01:57Z</dcterms:modified>
  <cp:category/>
  <cp:version/>
  <cp:contentType/>
  <cp:contentStatus/>
</cp:coreProperties>
</file>