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<sst xmlns="http://schemas.openxmlformats.org/spreadsheetml/2006/main" count="121" uniqueCount="95">
  <si>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</si>
  <si>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</si>
  <si>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</si>
  <si>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</si>
  <si>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</si>
  <si>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</si>
  <si>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</si>
  <si>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</si>
  <si>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</si>
  <si>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</si>
  <si>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</si>
  <si>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</si>
  <si>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</si>
  <si>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</si>
  <si>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</si>
  <si>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</si>
  <si>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</si>
  <si>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</si>
  <si>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</si>
  <si>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</si>
  <si>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</si>
  <si>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</si>
  <si>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</si>
  <si>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</si>
  <si>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</si>
  <si>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</si>
  <si>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</si>
  <si>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</si>
  <si>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</si>
  <si>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</si>
  <si>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</si>
  <si>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</si>
  <si>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</si>
  <si>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</si>
  <si>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</si>
  <si>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</si>
  <si>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</si>
  <si>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</si>
  <si>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</si>
  <si>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</si>
  <si>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</si>
  <si>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</si>
  <si>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</si>
  <si>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</si>
  <si>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</si>
  <si>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</si>
  <si>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</si>
  <si>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</si>
  <si>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</si>
  <si>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</si>
  <si>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</si>
  <si>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</si>
  <si>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</si>
  <si>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</si>
  <si>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</si>
  <si>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</si>
  <si>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</si>
  <si>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</si>
  <si>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</si>
  <si>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</si>
  <si>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</si>
  <si>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</si>
  <si>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</si>
  <si>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</si>
  <si>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</si>
  <si>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</si>
  <si>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</si>
  <si>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</si>
  <si>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</si>
  <si>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</si>
  <si>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</si>
  <si>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</si>
  <si>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</si>
  <si>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</si>
  <si>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</si>
  <si>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</si>
  <si>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</si>
  <si>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</si>
  <si>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</si>
  <si>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</si>
  <si>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</si>
  <si>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</si>
  <si>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</si>
  <si>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</si>
  <si>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</si>
  <si>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</si>
  <si>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</si>
  <si>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</si>
  <si>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</si>
  <si>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</si>
  <si>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</si>
  <si>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01.12.</t>
  </si>
  <si>
    <t>ноябрь</t>
  </si>
  <si>
    <t xml:space="preserve">                    за  ноябрь  2013 г.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</si>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</sst>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8" t="s">
        <v>88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1.07</v>
      </c>
      <c r="M7" s="34">
        <f>L7*89.21*1.202</f>
        <v>114.7365494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6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7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7" t="s">
        <v>61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1344.94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0.7648135932488684</v>
      </c>
      <c r="J18" s="20"/>
      <c r="K18" s="28" t="s">
        <v>64</v>
      </c>
      <c r="L18" s="29">
        <f>SUM(L7:L17)</f>
        <v>1.07</v>
      </c>
      <c r="M18" s="35">
        <f>SUM(M7:M17)</f>
        <v>114.7365494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1344.94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4"/>
      <c r="L22" s="23"/>
      <c r="M22" s="34">
        <f>L22*89.21*1.202*1.15</f>
        <v>0</v>
      </c>
    </row>
    <row r="23" spans="10:13" ht="12.75">
      <c r="J23" s="23">
        <v>2</v>
      </c>
      <c r="K23" s="44"/>
      <c r="L23" s="23"/>
      <c r="M23" s="34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4"/>
      <c r="L24" s="23"/>
      <c r="M24" s="34">
        <f>L24*89.21*1.202*1.15</f>
        <v>0</v>
      </c>
    </row>
    <row r="25" spans="1:13" ht="12.75">
      <c r="A25" t="s">
        <v>16</v>
      </c>
      <c r="D25" t="s">
        <v>82</v>
      </c>
      <c r="F25" s="11">
        <v>578.16</v>
      </c>
      <c r="J25" s="23">
        <v>4</v>
      </c>
      <c r="K25" s="44"/>
      <c r="L25" s="23"/>
      <c r="M25" s="34">
        <f>L25*89.21*1.202*1.15</f>
        <v>0</v>
      </c>
    </row>
    <row r="26" spans="1:13" ht="12.75">
      <c r="A26" s="6" t="s">
        <v>19</v>
      </c>
      <c r="J26" s="26">
        <v>5</v>
      </c>
      <c r="K26" s="45"/>
      <c r="L26" s="26"/>
      <c r="M26" s="34">
        <f>L26*89.21*1.202*1.15</f>
        <v>0</v>
      </c>
    </row>
    <row r="27" spans="1:13" ht="12.75">
      <c r="A27" s="6" t="s">
        <v>89</v>
      </c>
      <c r="F27" s="5">
        <v>0</v>
      </c>
      <c r="J27" s="20"/>
      <c r="K27" s="31" t="s">
        <v>64</v>
      </c>
      <c r="L27" s="29">
        <f>SUM(L26:L26)</f>
        <v>0</v>
      </c>
      <c r="M27" s="35">
        <f>SUM(M22:M26)</f>
        <v>0</v>
      </c>
    </row>
    <row r="28" spans="1:11" ht="12.75">
      <c r="A28" s="4" t="s">
        <v>39</v>
      </c>
      <c r="F28" s="33">
        <f>F25+F26+F27</f>
        <v>578.16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204.876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85</v>
      </c>
      <c r="J31" s="23">
        <v>1</v>
      </c>
      <c r="K31" s="44"/>
      <c r="L31" s="23"/>
      <c r="M31" s="23"/>
    </row>
    <row r="32" spans="2:13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  <c r="J32" s="23">
        <v>2</v>
      </c>
      <c r="K32" s="44"/>
      <c r="L32" s="23"/>
      <c r="M32" s="23"/>
    </row>
    <row r="33" spans="1:13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4"/>
      <c r="L33" s="23"/>
      <c r="M33" s="23"/>
    </row>
    <row r="34" spans="1:13" ht="12.75">
      <c r="A34" t="s">
        <v>87</v>
      </c>
      <c r="F34" s="5">
        <v>0</v>
      </c>
      <c r="J34" s="23">
        <v>4</v>
      </c>
      <c r="K34" s="44"/>
      <c r="L34" s="23"/>
      <c r="M34" s="23"/>
    </row>
    <row r="35" spans="1:13" ht="12.75">
      <c r="A35" s="4" t="s">
        <v>22</v>
      </c>
      <c r="B35" s="10"/>
      <c r="C35" s="10"/>
      <c r="F35" s="33">
        <f>SUM(F30:F34)</f>
        <v>204.876</v>
      </c>
      <c r="J35" s="23">
        <v>5</v>
      </c>
      <c r="K35" s="44"/>
      <c r="L35" s="23"/>
      <c r="M35" s="23"/>
    </row>
    <row r="36" spans="1:13" ht="12.75">
      <c r="A36" s="4" t="s">
        <v>23</v>
      </c>
      <c r="B36" s="4"/>
      <c r="J36" s="23">
        <v>6</v>
      </c>
      <c r="K36" s="44"/>
      <c r="L36" s="23"/>
      <c r="M36" s="23"/>
    </row>
    <row r="37" spans="1:13" ht="12.75">
      <c r="A37" t="s">
        <v>24</v>
      </c>
      <c r="C37">
        <v>151195</v>
      </c>
      <c r="D37">
        <v>219171.6</v>
      </c>
      <c r="E37">
        <v>189.7</v>
      </c>
      <c r="F37" s="37">
        <f>C37/D37*E37</f>
        <v>130.8640877741459</v>
      </c>
      <c r="J37" s="23">
        <v>7</v>
      </c>
      <c r="K37" s="44"/>
      <c r="L37" s="23"/>
      <c r="M37" s="23"/>
    </row>
    <row r="38" spans="1:13" ht="12.75">
      <c r="A38" t="s">
        <v>25</v>
      </c>
      <c r="C38">
        <v>132457</v>
      </c>
      <c r="D38">
        <v>219171.6</v>
      </c>
      <c r="E38">
        <v>189.7</v>
      </c>
      <c r="F38" s="37">
        <f>C38/D38*E38</f>
        <v>114.64575200436553</v>
      </c>
      <c r="J38" s="23">
        <v>8</v>
      </c>
      <c r="K38" s="44"/>
      <c r="L38" s="23"/>
      <c r="M38" s="23"/>
    </row>
    <row r="39" spans="1:13" ht="12.75">
      <c r="A39" t="s">
        <v>26</v>
      </c>
      <c r="F39" s="11">
        <f>M27</f>
        <v>0</v>
      </c>
      <c r="J39" s="23">
        <v>9</v>
      </c>
      <c r="K39" s="44"/>
      <c r="L39" s="23"/>
      <c r="M39" s="23"/>
    </row>
    <row r="40" spans="1:13" ht="12.75">
      <c r="A40" t="s">
        <v>80</v>
      </c>
      <c r="F40" s="5"/>
      <c r="J40" s="23">
        <v>10</v>
      </c>
      <c r="K40" s="44"/>
      <c r="L40" s="23"/>
      <c r="M40" s="23"/>
    </row>
    <row r="41" spans="2:13" ht="12.75">
      <c r="B41">
        <v>189.7</v>
      </c>
      <c r="C41" t="s">
        <v>17</v>
      </c>
      <c r="D41" s="5"/>
      <c r="F41" s="11">
        <f>B41*D41</f>
        <v>0</v>
      </c>
      <c r="J41" s="26">
        <v>11</v>
      </c>
      <c r="K41" s="45"/>
      <c r="L41" s="26"/>
      <c r="M41" s="26"/>
    </row>
    <row r="42" spans="1:13" ht="12.75">
      <c r="A42" t="s">
        <v>27</v>
      </c>
      <c r="F42" s="11">
        <f>M43</f>
        <v>0</v>
      </c>
      <c r="J42" s="26">
        <v>12</v>
      </c>
      <c r="K42" s="45"/>
      <c r="L42" s="26"/>
      <c r="M42" s="26"/>
    </row>
    <row r="43" spans="1:13" ht="12.75">
      <c r="A43" t="s">
        <v>28</v>
      </c>
      <c r="F43" s="5"/>
      <c r="J43" s="20"/>
      <c r="K43" s="20"/>
      <c r="L43" s="32" t="s">
        <v>71</v>
      </c>
      <c r="M43" s="35">
        <f>SUM(M31:M42)</f>
        <v>0</v>
      </c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0.79</v>
      </c>
      <c r="E45" t="s">
        <v>18</v>
      </c>
      <c r="F45" s="11">
        <f>B45*D45</f>
        <v>149.863</v>
      </c>
    </row>
    <row r="46" spans="1:6" ht="12.75">
      <c r="A46" s="46" t="s">
        <v>90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3">
        <f>SUM(F37:F46)</f>
        <v>395.37283977851143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189.7</v>
      </c>
      <c r="C49" t="s">
        <v>72</v>
      </c>
      <c r="D49" s="5">
        <v>0.13</v>
      </c>
      <c r="E49" t="s">
        <v>18</v>
      </c>
      <c r="F49" s="11">
        <f>B49*D49</f>
        <v>24.660999999999998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189.7</v>
      </c>
      <c r="C52" t="s">
        <v>17</v>
      </c>
      <c r="D52" s="11">
        <v>0.93</v>
      </c>
      <c r="E52" t="s">
        <v>18</v>
      </c>
      <c r="F52" s="11">
        <f>B52*D52</f>
        <v>176.421</v>
      </c>
    </row>
    <row r="53" spans="1:6" ht="12.75">
      <c r="A53" s="4" t="s">
        <v>34</v>
      </c>
      <c r="F53" s="33">
        <f>F49+F52</f>
        <v>201.082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189.7</v>
      </c>
      <c r="C56" t="s">
        <v>17</v>
      </c>
      <c r="D56" s="11">
        <v>2.87</v>
      </c>
      <c r="E56" t="s">
        <v>18</v>
      </c>
      <c r="F56" s="11">
        <f>B56*D56</f>
        <v>544.439</v>
      </c>
    </row>
    <row r="57" spans="1:6" ht="12.75">
      <c r="A57" s="4" t="s">
        <v>37</v>
      </c>
      <c r="F57" s="33">
        <f>SUM(F56)</f>
        <v>544.439</v>
      </c>
    </row>
    <row r="58" spans="1:6" ht="12.75">
      <c r="A58" s="1" t="s">
        <v>38</v>
      </c>
      <c r="B58" s="1"/>
      <c r="F58" s="33">
        <f>F28+F35+F47+F53+F57</f>
        <v>1923.929839778511</v>
      </c>
    </row>
    <row r="59" spans="1:6" ht="12.75">
      <c r="A59" s="1" t="s">
        <v>94</v>
      </c>
      <c r="B59" s="1"/>
      <c r="C59" s="48">
        <v>0.008</v>
      </c>
      <c r="D59" s="1"/>
      <c r="E59" s="1"/>
      <c r="F59" s="33">
        <f>F58*0.8%</f>
        <v>15.391438718228088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1939.321278496739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38" t="s">
        <v>91</v>
      </c>
    </row>
    <row r="62" spans="1:6" ht="12.75">
      <c r="A62" s="13"/>
      <c r="B62" s="41">
        <v>41944</v>
      </c>
      <c r="C62" s="25">
        <v>-60311</v>
      </c>
      <c r="D62" s="42">
        <f>F20</f>
        <v>1344.94</v>
      </c>
      <c r="E62" s="42">
        <f>F60</f>
        <v>1939.321278496739</v>
      </c>
      <c r="F62" s="43">
        <f>C62+D62-E62</f>
        <v>-60905.38127849674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2014-01-28T13:33:55Z</dcterms:modified>
  <cp:category/>
  <cp:version/>
  <cp:contentType/>
  <cp:contentStatus/>
</cp:coreProperties>
</file>