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<sst xmlns="http://schemas.openxmlformats.org/spreadsheetml/2006/main" count="138" uniqueCount="109">
  <si>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</si>
  <si>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</si>
  <si>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</si>
  <si>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</si>
  <si>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</si>
  <si>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</si>
  <si>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</si>
  <si>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</si>
  <si>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</si>
  <si>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</si>
  <si>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</si>
  <si>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</si>
  <si>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</si>
  <si>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</si>
  <si>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</si>
  <si>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</si>
  <si>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</si>
  <si>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</si>
  <si>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</si>
  <si>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</si>
  <si>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</si>
  <si>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</si>
  <si>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</si>
  <si>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</si>
  <si>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</si>
  <si>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</si>
  <si>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</si>
  <si>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</si>
  <si>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</si>
  <si>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</si>
  <si>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</si>
  <si>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</si>
  <si>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</si>
  <si>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</si>
  <si>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</si>
  <si>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</si>
  <si>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</si>
  <si>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</si>
  <si>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</si>
  <si>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</si>
  <si>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</si>
  <si>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</si>
  <si>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</si>
  <si>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</si>
  <si>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</si>
  <si>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</si>
  <si>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</si>
  <si>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</si>
  <si>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</si>
  <si>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</si>
  <si>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</si>
  <si>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</si>
  <si>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</si>
  <si>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</si>
  <si>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</si>
  <si>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</si>
  <si>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</si>
  <si>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</si>
  <si>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</si>
  <si>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</si>
  <si>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</si>
  <si>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</si>
  <si>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</si>
  <si>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</si>
  <si>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</si>
  <si>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</si>
  <si>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</si>
  <si>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</si>
  <si>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</si>
  <si>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</si>
  <si>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</si>
  <si>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</si>
  <si>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</si>
  <si>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</si>
  <si>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</si>
  <si>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</si>
  <si>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</si>
  <si>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</si>
  <si>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</si>
  <si>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</si>
  <si>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</si>
  <si>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</si>
  <si>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</si>
  <si>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</si>
  <si>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</si>
  <si>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</si>
  <si>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</si>
  <si>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</si>
  <si>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</si>
  <si>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</si>
  <si>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</si>
  <si>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Лампа</t>
  </si>
  <si>
    <t xml:space="preserve">3.  </t>
  </si>
  <si>
    <t>Бинт</t>
  </si>
  <si>
    <t>2шт</t>
  </si>
  <si>
    <t>Цемент</t>
  </si>
  <si>
    <t>ост.на 01.07.</t>
  </si>
  <si>
    <t>июнь</t>
  </si>
  <si>
    <t xml:space="preserve">                    за  июнь  2013 г.</t>
  </si>
  <si>
    <t>Прочистка канализации п-д1</t>
  </si>
  <si>
    <t>Устр-во лангетки на канал-ии кв.139 (1шт)</t>
  </si>
  <si>
    <t>3кг</t>
  </si>
  <si>
    <t>Уст-ка хомута (1шт) кв.105</t>
  </si>
  <si>
    <t>Хомут</t>
  </si>
  <si>
    <t>1шт</t>
  </si>
  <si>
    <t>Смена ламп (6шт)</t>
  </si>
  <si>
    <t>6шт</t>
  </si>
  <si>
    <t>Смена светильника (1шт) п-д2</t>
  </si>
  <si>
    <t xml:space="preserve">Светильник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</si>
</sst>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98</v>
      </c>
    </row>
    <row r="3" spans="2:13" ht="12.75">
      <c r="B3" s="1" t="s">
        <v>84</v>
      </c>
      <c r="C3" s="8" t="s">
        <v>97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27464.8</v>
      </c>
      <c r="J16" s="15" t="s">
        <v>60</v>
      </c>
      <c r="K16" s="26" t="s">
        <v>61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24633.61</v>
      </c>
      <c r="J17" s="16" t="s">
        <v>62</v>
      </c>
      <c r="K17" s="18" t="s">
        <v>63</v>
      </c>
      <c r="L17" s="23">
        <v>3.41</v>
      </c>
      <c r="M17" s="33">
        <f t="shared" si="0"/>
        <v>365.6557322</v>
      </c>
    </row>
    <row r="18" spans="2:13" ht="12.75">
      <c r="B18" t="s">
        <v>11</v>
      </c>
      <c r="F18" s="9">
        <f>F17/F16</f>
        <v>0.8969156884448458</v>
      </c>
      <c r="J18" s="20"/>
      <c r="K18" s="27" t="s">
        <v>64</v>
      </c>
      <c r="L18" s="28">
        <f>SUM(L7:L17)</f>
        <v>9.41</v>
      </c>
      <c r="M18" s="34">
        <f>SUM(M7:M17)</f>
        <v>1009.0382522</v>
      </c>
    </row>
    <row r="19" spans="1:11" ht="12.75">
      <c r="A19" t="s">
        <v>90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25780.07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100</v>
      </c>
      <c r="L23" s="25">
        <v>1</v>
      </c>
      <c r="M23" s="33">
        <f aca="true" t="shared" si="1" ref="M23:M35">L23*89.21*1.202*1.15</f>
        <v>123.31498299999998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0.5</v>
      </c>
      <c r="M24" s="33">
        <f t="shared" si="1"/>
        <v>61.65749149999999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105</v>
      </c>
      <c r="L25" s="25">
        <v>0.42</v>
      </c>
      <c r="M25" s="33">
        <f t="shared" si="1"/>
        <v>51.79229285999999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 t="s">
        <v>107</v>
      </c>
      <c r="L26" s="25">
        <v>0.89</v>
      </c>
      <c r="M26" s="33">
        <f t="shared" si="1"/>
        <v>109.75033486999999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8173.6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1.18</v>
      </c>
      <c r="E30" t="s">
        <v>17</v>
      </c>
      <c r="F30" s="11">
        <f>E7*D30</f>
        <v>3307.54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2002</v>
      </c>
      <c r="C32" t="s">
        <v>20</v>
      </c>
      <c r="D32" s="5">
        <v>2.02</v>
      </c>
      <c r="E32" t="s">
        <v>17</v>
      </c>
      <c r="F32" s="5">
        <v>4044.04</v>
      </c>
      <c r="J32" s="20">
        <v>11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88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7351.58</v>
      </c>
      <c r="J36" s="20"/>
      <c r="K36" s="30" t="s">
        <v>64</v>
      </c>
      <c r="L36" s="28">
        <f>SUM(L22:L35)</f>
        <v>7.64</v>
      </c>
      <c r="M36" s="34">
        <f>SUM(M22:M35)</f>
        <v>942.1264701199998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150873</v>
      </c>
      <c r="D38">
        <v>219171.6</v>
      </c>
      <c r="E38">
        <v>2803</v>
      </c>
      <c r="F38" s="35">
        <f>C38/D38*E38</f>
        <v>1929.5247148809426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78930</v>
      </c>
      <c r="D39">
        <v>219171.6</v>
      </c>
      <c r="E39">
        <v>2803</v>
      </c>
      <c r="F39" s="35">
        <f>C39/D39*E39</f>
        <v>1009.4409585913503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942.1264701199998</v>
      </c>
      <c r="J40" s="20">
        <v>1</v>
      </c>
      <c r="K40" s="20" t="s">
        <v>93</v>
      </c>
      <c r="L40" s="25" t="s">
        <v>94</v>
      </c>
      <c r="M40" s="25">
        <v>80</v>
      </c>
    </row>
    <row r="41" spans="1:13" ht="12.75">
      <c r="A41" t="s">
        <v>80</v>
      </c>
      <c r="J41" s="20">
        <v>2</v>
      </c>
      <c r="K41" s="20" t="s">
        <v>95</v>
      </c>
      <c r="L41" s="25" t="s">
        <v>101</v>
      </c>
      <c r="M41" s="25">
        <v>16.8</v>
      </c>
    </row>
    <row r="42" spans="2:13" ht="12.75">
      <c r="B42">
        <v>2803</v>
      </c>
      <c r="C42" t="s">
        <v>16</v>
      </c>
      <c r="D42" s="5"/>
      <c r="F42" s="11">
        <v>721.2</v>
      </c>
      <c r="J42" s="20">
        <v>3</v>
      </c>
      <c r="K42" s="20" t="s">
        <v>103</v>
      </c>
      <c r="L42" s="25" t="s">
        <v>104</v>
      </c>
      <c r="M42" s="25">
        <v>76.71</v>
      </c>
    </row>
    <row r="43" spans="1:13" ht="12.75">
      <c r="A43" t="s">
        <v>26</v>
      </c>
      <c r="F43" s="11">
        <f>M62</f>
        <v>352.63</v>
      </c>
      <c r="J43" s="20">
        <v>4</v>
      </c>
      <c r="K43" s="20" t="s">
        <v>91</v>
      </c>
      <c r="L43" s="25" t="s">
        <v>106</v>
      </c>
      <c r="M43" s="25">
        <v>39.12</v>
      </c>
    </row>
    <row r="44" spans="1:13" ht="12.75">
      <c r="A44" t="s">
        <v>27</v>
      </c>
      <c r="J44" s="20">
        <v>5</v>
      </c>
      <c r="K44" s="20" t="s">
        <v>108</v>
      </c>
      <c r="L44" s="25" t="s">
        <v>104</v>
      </c>
      <c r="M44" s="25">
        <v>140</v>
      </c>
    </row>
    <row r="45" spans="1:13" ht="12.75">
      <c r="A45" t="s">
        <v>28</v>
      </c>
      <c r="J45" s="20">
        <v>6</v>
      </c>
      <c r="K45" s="20"/>
      <c r="L45" s="25"/>
      <c r="M45" s="25"/>
    </row>
    <row r="46" spans="2:13" ht="12.75">
      <c r="B46">
        <v>2803</v>
      </c>
      <c r="C46" t="s">
        <v>16</v>
      </c>
      <c r="D46" s="11">
        <v>0.23</v>
      </c>
      <c r="E46" t="s">
        <v>17</v>
      </c>
      <c r="F46" s="11">
        <f>B46*D46</f>
        <v>644.69</v>
      </c>
      <c r="J46" s="20">
        <v>7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5599.612143592292</v>
      </c>
      <c r="J47" s="20">
        <v>8</v>
      </c>
      <c r="K47" s="20"/>
      <c r="L47" s="25"/>
      <c r="M47" s="25"/>
    </row>
    <row r="48" spans="1:13" ht="12.75">
      <c r="A48" s="4" t="s">
        <v>30</v>
      </c>
      <c r="F48" s="5"/>
      <c r="J48" s="20">
        <v>9</v>
      </c>
      <c r="K48" s="20"/>
      <c r="L48" s="25"/>
      <c r="M48" s="25"/>
    </row>
    <row r="49" spans="1:13" ht="12.75">
      <c r="A49" t="s">
        <v>31</v>
      </c>
      <c r="B49">
        <v>2803</v>
      </c>
      <c r="C49" t="s">
        <v>73</v>
      </c>
      <c r="D49" s="5">
        <v>0.14</v>
      </c>
      <c r="E49" t="s">
        <v>17</v>
      </c>
      <c r="F49" s="11">
        <f>B49*D49</f>
        <v>392.42</v>
      </c>
      <c r="J49" s="20">
        <v>10</v>
      </c>
      <c r="K49" s="20"/>
      <c r="L49" s="25"/>
      <c r="M49" s="25"/>
    </row>
    <row r="50" spans="1:13" ht="12.75">
      <c r="A50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81</v>
      </c>
      <c r="F51" s="5"/>
      <c r="J51" s="20">
        <v>12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0.81</v>
      </c>
      <c r="E52" t="s">
        <v>17</v>
      </c>
      <c r="F52" s="11">
        <f>B52*D52</f>
        <v>2270.4300000000003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2662.8500000000004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2.06</v>
      </c>
      <c r="E56" t="s">
        <v>17</v>
      </c>
      <c r="F56" s="11">
        <f>B56*D56</f>
        <v>5774.18</v>
      </c>
      <c r="J56" s="20">
        <v>17</v>
      </c>
      <c r="K56" s="20"/>
      <c r="L56" s="25"/>
      <c r="M56" s="25"/>
    </row>
    <row r="57" spans="1:13" ht="12.75">
      <c r="A57" s="4" t="s">
        <v>36</v>
      </c>
      <c r="F57" s="8">
        <f>SUM(F56)</f>
        <v>5774.18</v>
      </c>
      <c r="J57" s="20">
        <v>18</v>
      </c>
      <c r="K57" s="20"/>
      <c r="L57" s="25"/>
      <c r="M57" s="25"/>
    </row>
    <row r="58" spans="1:13" ht="12.75">
      <c r="A58" s="1" t="s">
        <v>37</v>
      </c>
      <c r="B58" s="1"/>
      <c r="F58" s="32">
        <f>F28+F36+F47+F53+F57</f>
        <v>29561.82214359229</v>
      </c>
      <c r="J58" s="20">
        <v>19</v>
      </c>
      <c r="K58" s="20"/>
      <c r="L58" s="25"/>
      <c r="M58" s="25"/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236.49457714873833</v>
      </c>
      <c r="J59" s="20">
        <v>20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29798.31672074103</v>
      </c>
      <c r="J60" s="20">
        <v>21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96</v>
      </c>
      <c r="J61" s="20">
        <v>22</v>
      </c>
      <c r="K61" s="20"/>
      <c r="L61" s="25"/>
      <c r="M61" s="25"/>
    </row>
    <row r="62" spans="1:13" ht="12.75">
      <c r="A62" s="13"/>
      <c r="B62" s="39">
        <v>41426</v>
      </c>
      <c r="C62" s="40">
        <v>-548328</v>
      </c>
      <c r="D62" s="43">
        <f>F20</f>
        <v>25780.07</v>
      </c>
      <c r="E62" s="43">
        <f>F60</f>
        <v>29798.31672074103</v>
      </c>
      <c r="F62" s="44">
        <f>C62+D62-E62</f>
        <v>-552346.246720741</v>
      </c>
      <c r="J62" s="20"/>
      <c r="K62" s="20"/>
      <c r="L62" s="31" t="s">
        <v>71</v>
      </c>
      <c r="M62" s="34">
        <f>SUM(M40:M61)</f>
        <v>352.63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2013-08-23T12:20:56Z</dcterms:modified>
  <cp:category/>
  <cp:version/>
  <cp:contentType/>
  <cp:contentStatus/>
</cp:coreProperties>
</file>