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<sst xmlns="http://schemas.openxmlformats.org/spreadsheetml/2006/main" count="128" uniqueCount="100">
  <si>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</si>
  <si>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</si>
  <si>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</si>
  <si>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</si>
  <si>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</si>
  <si>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</si>
  <si>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</si>
  <si>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</si>
  <si>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</si>
  <si>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</si>
  <si>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</si>
  <si>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</si>
  <si>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</si>
  <si>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</si>
  <si>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</si>
  <si>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</si>
  <si>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</si>
  <si>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</si>
  <si>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</si>
  <si>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</si>
  <si>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</si>
  <si>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</si>
  <si>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</si>
  <si>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</si>
  <si>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</si>
  <si>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</si>
  <si>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</si>
  <si>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</si>
  <si>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</si>
  <si>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</si>
  <si>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</si>
  <si>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</si>
  <si>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</si>
  <si>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</si>
  <si>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</si>
  <si>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</si>
  <si>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</si>
  <si>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</si>
  <si>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</si>
  <si>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</si>
  <si>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</si>
  <si>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</si>
  <si>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</si>
  <si>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</si>
  <si>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</si>
  <si>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</si>
  <si>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</si>
  <si>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</si>
  <si>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</si>
  <si>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</si>
  <si>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</si>
  <si>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</si>
  <si>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</si>
  <si>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</si>
  <si>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</si>
  <si>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</si>
  <si>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</si>
  <si>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</si>
  <si>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</si>
  <si>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</si>
  <si>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</si>
  <si>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</si>
  <si>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</si>
  <si>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</si>
  <si>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</si>
  <si>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</si>
  <si>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</si>
  <si>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</si>
  <si>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</si>
  <si>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</si>
  <si>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</si>
  <si>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</si>
  <si>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</si>
  <si>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</si>
  <si>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</si>
  <si>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</si>
  <si>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</si>
  <si>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</si>
  <si>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</si>
  <si>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</si>
  <si>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</si>
  <si>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</si>
  <si>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</si>
  <si>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</si>
  <si>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</si>
  <si>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</si>
  <si>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</si>
  <si>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</si>
  <si>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</si>
  <si>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</si>
  <si>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01.06.</t>
  </si>
  <si>
    <t>май</t>
  </si>
  <si>
    <t xml:space="preserve">                    за май  2012 г.</t>
  </si>
  <si>
    <t>1.2 Аренда (спарк,эр-телеком,ростелеком)</t>
  </si>
  <si>
    <t>3.  Премия за месячник</t>
  </si>
  <si>
    <t>Прочистка канализации</t>
  </si>
  <si>
    <t>Откачка вода из техподполий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</si>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</sst>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92</v>
      </c>
    </row>
    <row r="3" spans="2:13" ht="12.75">
      <c r="B3" s="1" t="s">
        <v>84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24579.75</v>
      </c>
      <c r="J16" s="15" t="s">
        <v>60</v>
      </c>
      <c r="K16" s="26" t="s">
        <v>61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22275.17</v>
      </c>
      <c r="J17" s="16" t="s">
        <v>62</v>
      </c>
      <c r="K17" s="18" t="s">
        <v>63</v>
      </c>
      <c r="L17" s="23">
        <v>5.75</v>
      </c>
      <c r="M17" s="33">
        <f>L17*81.37*1.202</f>
        <v>562.3887550000001</v>
      </c>
    </row>
    <row r="18" spans="2:13" ht="12.75">
      <c r="B18" t="s">
        <v>11</v>
      </c>
      <c r="F18" s="9">
        <f>F17/F16</f>
        <v>0.9062407062724397</v>
      </c>
      <c r="J18" s="20"/>
      <c r="K18" s="27" t="s">
        <v>64</v>
      </c>
      <c r="L18" s="28">
        <f>SUM(L7:L17)</f>
        <v>14.75</v>
      </c>
      <c r="M18" s="34">
        <f>SUM(M7:M17)</f>
        <v>1442.649415</v>
      </c>
    </row>
    <row r="19" spans="1:11" ht="12.75">
      <c r="A19" t="s">
        <v>93</v>
      </c>
      <c r="F19" s="5">
        <v>996.92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23272.089999999997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96</v>
      </c>
      <c r="L23" s="25">
        <v>2.1</v>
      </c>
      <c r="M23" s="33">
        <f aca="true" t="shared" si="0" ref="M23:M35">L23*81.37*1.202</f>
        <v>205.39415400000001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97</v>
      </c>
      <c r="L24" s="25">
        <v>0.42</v>
      </c>
      <c r="M24" s="33">
        <f t="shared" si="0"/>
        <v>41.078830800000006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83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94</v>
      </c>
      <c r="F27" s="5">
        <v>691.15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8026.959999999999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0.92</v>
      </c>
      <c r="E30" t="s">
        <v>17</v>
      </c>
      <c r="F30" s="11">
        <f>E7*D30</f>
        <v>2578.76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1583.0000000000002</v>
      </c>
      <c r="C32" t="s">
        <v>20</v>
      </c>
      <c r="D32" s="5">
        <v>1.91</v>
      </c>
      <c r="E32" t="s">
        <v>17</v>
      </c>
      <c r="F32" s="5">
        <v>3023.53</v>
      </c>
      <c r="J32" s="20">
        <v>11</v>
      </c>
      <c r="K32" s="20"/>
      <c r="L32" s="25"/>
      <c r="M32" s="33">
        <f t="shared" si="0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88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89</v>
      </c>
      <c r="F35" s="5">
        <v>0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21</v>
      </c>
      <c r="B36" s="10"/>
      <c r="C36" s="10"/>
      <c r="F36" s="32">
        <f>SUM(F30:F35)</f>
        <v>5602.290000000001</v>
      </c>
      <c r="J36" s="20"/>
      <c r="K36" s="30" t="s">
        <v>64</v>
      </c>
      <c r="L36" s="28">
        <f>SUM(L22:L35)</f>
        <v>12.18</v>
      </c>
      <c r="M36" s="34">
        <f>SUM(M22:M35)</f>
        <v>1191.2860932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148471</v>
      </c>
      <c r="D38">
        <v>219171.6</v>
      </c>
      <c r="E38">
        <v>2803</v>
      </c>
      <c r="F38" s="35">
        <f>C38/D38*E38</f>
        <v>1898.8053789815833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112802</v>
      </c>
      <c r="D39">
        <v>219171.6</v>
      </c>
      <c r="E39">
        <v>2803</v>
      </c>
      <c r="F39" s="35">
        <f>C39/D39*E39</f>
        <v>1442.6321932221144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1191.2860932</v>
      </c>
      <c r="J40" s="20">
        <v>1</v>
      </c>
      <c r="K40" s="20" t="s">
        <v>98</v>
      </c>
      <c r="L40" s="25" t="s">
        <v>99</v>
      </c>
      <c r="M40" s="25">
        <v>39.12</v>
      </c>
    </row>
    <row r="41" spans="1:13" ht="12.75">
      <c r="A41" t="s">
        <v>80</v>
      </c>
      <c r="J41" s="20">
        <v>2</v>
      </c>
      <c r="K41" s="20"/>
      <c r="L41" s="25"/>
      <c r="M41" s="25"/>
    </row>
    <row r="42" spans="2:13" ht="12.75">
      <c r="B42">
        <v>2803</v>
      </c>
      <c r="C42" t="s">
        <v>16</v>
      </c>
      <c r="D42" s="5"/>
      <c r="F42" s="11">
        <v>721.2</v>
      </c>
      <c r="J42" s="20">
        <v>3</v>
      </c>
      <c r="K42" s="20"/>
      <c r="L42" s="25"/>
      <c r="M42" s="25"/>
    </row>
    <row r="43" spans="1:13" ht="12.75">
      <c r="A43" t="s">
        <v>26</v>
      </c>
      <c r="F43" s="11">
        <f>M56</f>
        <v>39.12</v>
      </c>
      <c r="J43" s="20">
        <v>4</v>
      </c>
      <c r="K43" s="20"/>
      <c r="L43" s="25"/>
      <c r="M43" s="25"/>
    </row>
    <row r="44" spans="1:13" ht="12.75">
      <c r="A44" t="s">
        <v>27</v>
      </c>
      <c r="J44" s="20">
        <v>5</v>
      </c>
      <c r="K44" s="20"/>
      <c r="L44" s="25"/>
      <c r="M44" s="25"/>
    </row>
    <row r="45" spans="1:13" ht="12.75">
      <c r="A45" t="s">
        <v>28</v>
      </c>
      <c r="J45" s="20">
        <v>6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0.31</v>
      </c>
      <c r="E46" t="s">
        <v>17</v>
      </c>
      <c r="F46" s="11">
        <f>B46*D46</f>
        <v>868.93</v>
      </c>
      <c r="J46" s="20">
        <v>7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6161.973665403698</v>
      </c>
      <c r="J47" s="20">
        <v>8</v>
      </c>
      <c r="K47" s="20"/>
      <c r="L47" s="25"/>
      <c r="M47" s="25"/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73</v>
      </c>
      <c r="D49" s="5">
        <v>0.23</v>
      </c>
      <c r="E49" t="s">
        <v>17</v>
      </c>
      <c r="F49" s="11">
        <f>B49*D49</f>
        <v>644.69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81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0.74</v>
      </c>
      <c r="E52" t="s">
        <v>17</v>
      </c>
      <c r="F52" s="11">
        <f>B52*D52</f>
        <v>2074.22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2718.91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1.56</v>
      </c>
      <c r="E56" t="s">
        <v>17</v>
      </c>
      <c r="F56" s="11">
        <f>B56*D56</f>
        <v>4372.68</v>
      </c>
      <c r="J56" s="20"/>
      <c r="K56" s="20"/>
      <c r="L56" s="31" t="s">
        <v>71</v>
      </c>
      <c r="M56" s="34">
        <f>SUM(M40:M55)</f>
        <v>39.12</v>
      </c>
    </row>
    <row r="57" spans="1:6" ht="12.75">
      <c r="A57" s="4" t="s">
        <v>36</v>
      </c>
      <c r="F57" s="8">
        <f>SUM(F56)</f>
        <v>4372.68</v>
      </c>
    </row>
    <row r="58" spans="1:6" ht="12.75">
      <c r="A58" s="1" t="s">
        <v>37</v>
      </c>
      <c r="B58" s="1"/>
      <c r="F58" s="32">
        <f>F28+F36+F47+F53+F57</f>
        <v>26882.813665403697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215.0625093232296</v>
      </c>
    </row>
    <row r="60" spans="1:6" ht="15">
      <c r="A60" s="12" t="s">
        <v>40</v>
      </c>
      <c r="B60" s="12"/>
      <c r="C60" s="12"/>
      <c r="D60" s="12"/>
      <c r="E60" s="12"/>
      <c r="F60" s="42">
        <f>F58+F59</f>
        <v>27097.876174726927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90</v>
      </c>
    </row>
    <row r="62" spans="1:6" ht="12.75">
      <c r="A62" s="13"/>
      <c r="B62" s="39">
        <v>41030</v>
      </c>
      <c r="C62" s="40">
        <v>-449961</v>
      </c>
      <c r="D62" s="43">
        <f>F20</f>
        <v>23272.089999999997</v>
      </c>
      <c r="E62" s="43">
        <f>F60</f>
        <v>27097.876174726927</v>
      </c>
      <c r="F62" s="44">
        <f>C62+D62-E62</f>
        <v>-453786.78617472696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2012-07-24T18:06:59Z</dcterms:modified>
  <cp:category/>
  <cp:version/>
  <cp:contentType/>
  <cp:contentStatus/>
</cp:coreProperties>
</file>