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<sst xmlns="http://schemas.openxmlformats.org/spreadsheetml/2006/main" count="142" uniqueCount="114">
  <si>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</si>
  <si>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</si>
  <si>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</si>
  <si>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</si>
  <si>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</si>
  <si>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</si>
  <si>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</si>
  <si>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</si>
  <si>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</si>
  <si>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</si>
  <si>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</si>
  <si>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</si>
  <si>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</si>
  <si>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</si>
  <si>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</si>
  <si>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</si>
  <si>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</si>
  <si>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</si>
  <si>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</si>
  <si>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</si>
  <si>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</si>
  <si>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</si>
  <si>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</si>
  <si>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</si>
  <si>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</si>
  <si>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</si>
  <si>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</si>
  <si>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</si>
  <si>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</si>
  <si>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</si>
  <si>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</si>
  <si>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</si>
  <si>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</si>
  <si>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</si>
  <si>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</si>
  <si>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</si>
  <si>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</si>
  <si>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</si>
  <si>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</si>
  <si>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</si>
  <si>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</si>
  <si>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</si>
  <si>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</si>
  <si>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</si>
  <si>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</si>
  <si>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</si>
  <si>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</si>
  <si>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</si>
  <si>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</si>
  <si>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</si>
  <si>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</si>
  <si>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</si>
  <si>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</si>
  <si>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</si>
  <si>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</si>
  <si>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</si>
  <si>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</si>
  <si>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</si>
  <si>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</si>
  <si>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</si>
  <si>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</si>
  <si>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</si>
  <si>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</si>
  <si>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</si>
  <si>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</si>
  <si>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</si>
  <si>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</si>
  <si>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</si>
  <si>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</si>
  <si>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</si>
  <si>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</si>
  <si>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</si>
  <si>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</si>
  <si>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</si>
  <si>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</si>
  <si>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</si>
  <si>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</si>
  <si>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</si>
  <si>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</si>
  <si>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</si>
  <si>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</si>
  <si>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</si>
  <si>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</si>
  <si>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</si>
  <si>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</si>
  <si>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</si>
  <si>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</si>
  <si>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</si>
  <si>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</si>
  <si>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</si>
  <si>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</si>
  <si>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</si>
  <si>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</si>
  <si>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 xml:space="preserve">3.  </t>
  </si>
  <si>
    <t>ост.на 01.09.</t>
  </si>
  <si>
    <t>август</t>
  </si>
  <si>
    <t xml:space="preserve">                    за  август  2012 г.</t>
  </si>
  <si>
    <t>Смена отливов, прямых звеньев (раб.по договору) смета</t>
  </si>
  <si>
    <t>Маслянная окраска эл.узла</t>
  </si>
  <si>
    <t>Краска</t>
  </si>
  <si>
    <t>1,33кг</t>
  </si>
  <si>
    <t>Смена ламп (8шт)</t>
  </si>
  <si>
    <t>Лампа</t>
  </si>
  <si>
    <t>8шт</t>
  </si>
  <si>
    <t>Смена выключателя (1шт)</t>
  </si>
  <si>
    <t>Выключатель</t>
  </si>
  <si>
    <t>1шт</t>
  </si>
  <si>
    <t>Смена патрона (1шт)</t>
  </si>
  <si>
    <t>Патрон</t>
  </si>
  <si>
    <t>Труба водосточная  140</t>
  </si>
  <si>
    <t>4шт</t>
  </si>
  <si>
    <t>Полуотвод</t>
  </si>
  <si>
    <t>Саморезы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</si>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</sst>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45" sqref="K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0</v>
      </c>
      <c r="M7" s="33">
        <f>L7*81.37*1.202</f>
        <v>0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21521.55</v>
      </c>
      <c r="J17" s="16" t="s">
        <v>61</v>
      </c>
      <c r="K17" s="18" t="s">
        <v>62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1.4953828515842134</v>
      </c>
      <c r="J18" s="20"/>
      <c r="K18" s="27" t="s">
        <v>63</v>
      </c>
      <c r="L18" s="28">
        <f>SUM(L7:L17)</f>
        <v>0</v>
      </c>
      <c r="M18" s="34">
        <f>SUM(M7:M17)</f>
        <v>0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22271.55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/>
      <c r="M22" s="33">
        <v>2689.61</v>
      </c>
    </row>
    <row r="23" spans="10:13" ht="12.75">
      <c r="J23" s="20">
        <v>2</v>
      </c>
      <c r="K23" s="20" t="s">
        <v>98</v>
      </c>
      <c r="L23" s="25">
        <v>2.64</v>
      </c>
      <c r="M23" s="33">
        <f aca="true" t="shared" si="0" ref="M23:M31">L23*81.37*1.202*1.15</f>
        <v>296.94126264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0.56</v>
      </c>
      <c r="M24" s="33">
        <f t="shared" si="0"/>
        <v>62.98754056</v>
      </c>
    </row>
    <row r="25" spans="1:13" ht="12.75">
      <c r="A25" t="s">
        <v>15</v>
      </c>
      <c r="D25" t="s">
        <v>81</v>
      </c>
      <c r="F25" s="11">
        <v>3108.37</v>
      </c>
      <c r="J25" s="20">
        <v>4</v>
      </c>
      <c r="K25" s="20" t="s">
        <v>104</v>
      </c>
      <c r="L25" s="25">
        <v>0.24</v>
      </c>
      <c r="M25" s="33">
        <f t="shared" si="0"/>
        <v>26.994660239999998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 t="s">
        <v>107</v>
      </c>
      <c r="L26" s="25">
        <v>0.4</v>
      </c>
      <c r="M26" s="33">
        <f t="shared" si="0"/>
        <v>44.99110039999999</v>
      </c>
    </row>
    <row r="27" spans="1:13" ht="12.75">
      <c r="A27" s="6" t="s">
        <v>93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3970.44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87</v>
      </c>
      <c r="C30" s="13"/>
      <c r="D30" s="45">
        <v>1.17</v>
      </c>
      <c r="E30" s="13" t="s">
        <v>17</v>
      </c>
      <c r="F30" s="11">
        <f>E7*D30</f>
        <v>1848.3659999999998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88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226.99999999999997</v>
      </c>
      <c r="C32" t="s">
        <v>20</v>
      </c>
      <c r="D32" s="5">
        <v>2.89</v>
      </c>
      <c r="E32" t="s">
        <v>17</v>
      </c>
      <c r="F32" s="5">
        <v>656.03</v>
      </c>
      <c r="J32" s="20"/>
      <c r="K32" s="30"/>
      <c r="L32" s="34">
        <f>SUM(L22:L31)</f>
        <v>3.8400000000000003</v>
      </c>
      <c r="M32" s="34">
        <f>SUM(M22:M31)</f>
        <v>3121.52456384</v>
      </c>
    </row>
    <row r="33" spans="1:11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E34" t="s">
        <v>17</v>
      </c>
      <c r="F34" s="5">
        <f>B34*D34</f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2504.3959999999997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 t="s">
        <v>99</v>
      </c>
      <c r="L36" s="25" t="s">
        <v>100</v>
      </c>
      <c r="M36" s="25">
        <v>85</v>
      </c>
    </row>
    <row r="37" spans="1:13" ht="12.75">
      <c r="A37" t="s">
        <v>23</v>
      </c>
      <c r="C37">
        <v>143189</v>
      </c>
      <c r="D37">
        <v>219171.6</v>
      </c>
      <c r="E37">
        <v>1579.8</v>
      </c>
      <c r="F37" s="35">
        <f>C37/D37*E37</f>
        <v>1032.1135685462898</v>
      </c>
      <c r="J37" s="20">
        <v>2</v>
      </c>
      <c r="K37" s="20" t="s">
        <v>102</v>
      </c>
      <c r="L37" s="25" t="s">
        <v>103</v>
      </c>
      <c r="M37" s="25">
        <v>52.16</v>
      </c>
    </row>
    <row r="38" spans="1:13" ht="12.75">
      <c r="A38" t="s">
        <v>24</v>
      </c>
      <c r="C38">
        <v>107658</v>
      </c>
      <c r="D38">
        <v>219171.6</v>
      </c>
      <c r="E38">
        <v>1579.8</v>
      </c>
      <c r="F38" s="35">
        <v>0</v>
      </c>
      <c r="J38" s="20">
        <v>3</v>
      </c>
      <c r="K38" s="20" t="s">
        <v>105</v>
      </c>
      <c r="L38" s="25" t="s">
        <v>106</v>
      </c>
      <c r="M38" s="25">
        <v>30.15</v>
      </c>
    </row>
    <row r="39" spans="1:13" ht="12.75">
      <c r="A39" t="s">
        <v>25</v>
      </c>
      <c r="F39" s="11">
        <f>M32</f>
        <v>3121.52456384</v>
      </c>
      <c r="J39" s="20">
        <v>4</v>
      </c>
      <c r="K39" s="20" t="s">
        <v>108</v>
      </c>
      <c r="L39" s="25" t="s">
        <v>106</v>
      </c>
      <c r="M39" s="25">
        <v>11</v>
      </c>
    </row>
    <row r="40" spans="1:13" ht="12.75">
      <c r="A40" t="s">
        <v>79</v>
      </c>
      <c r="F40" s="5"/>
      <c r="J40" s="20">
        <v>5</v>
      </c>
      <c r="K40" s="20" t="s">
        <v>109</v>
      </c>
      <c r="L40" s="25" t="s">
        <v>110</v>
      </c>
      <c r="M40" s="25">
        <v>1160</v>
      </c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 t="s">
        <v>111</v>
      </c>
      <c r="L41" s="25" t="s">
        <v>106</v>
      </c>
      <c r="M41" s="25">
        <v>320</v>
      </c>
    </row>
    <row r="42" spans="1:13" ht="12.75">
      <c r="A42" t="s">
        <v>26</v>
      </c>
      <c r="F42" s="11">
        <f>M47</f>
        <v>1668.31</v>
      </c>
      <c r="J42" s="20">
        <v>7</v>
      </c>
      <c r="K42" s="20" t="s">
        <v>112</v>
      </c>
      <c r="L42" s="25" t="s">
        <v>113</v>
      </c>
      <c r="M42" s="25">
        <v>10</v>
      </c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0.21</v>
      </c>
      <c r="E45" t="s">
        <v>17</v>
      </c>
      <c r="F45" s="11">
        <f>B45*D45</f>
        <v>331.758</v>
      </c>
      <c r="J45" s="20">
        <v>10</v>
      </c>
      <c r="K45" s="20"/>
      <c r="L45" s="25"/>
      <c r="M45" s="25"/>
    </row>
    <row r="46" spans="1:13" ht="12.75">
      <c r="A46" t="s">
        <v>92</v>
      </c>
      <c r="D46" s="11"/>
      <c r="F46" s="11">
        <v>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6153.706132386289</v>
      </c>
      <c r="J47" s="20"/>
      <c r="K47" s="20"/>
      <c r="L47" s="31" t="s">
        <v>70</v>
      </c>
      <c r="M47" s="34">
        <f>SUM(M36:M46)</f>
        <v>1668.31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1579.8</v>
      </c>
      <c r="C49" t="s">
        <v>72</v>
      </c>
      <c r="D49" s="5">
        <v>0.17</v>
      </c>
      <c r="E49" t="s">
        <v>17</v>
      </c>
      <c r="F49" s="11">
        <f>B49*D49</f>
        <v>268.56600000000003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1579.8</v>
      </c>
      <c r="C52" t="s">
        <v>16</v>
      </c>
      <c r="D52" s="11">
        <v>0.69</v>
      </c>
      <c r="E52" t="s">
        <v>17</v>
      </c>
      <c r="F52" s="11">
        <f>B52*D52</f>
        <v>1090.062</v>
      </c>
    </row>
    <row r="53" spans="1:6" ht="12.75">
      <c r="A53" s="4" t="s">
        <v>33</v>
      </c>
      <c r="F53" s="32">
        <f>F49+F52</f>
        <v>1358.628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1.29</v>
      </c>
      <c r="E56" t="s">
        <v>17</v>
      </c>
      <c r="F56" s="11">
        <f>B56*D56</f>
        <v>2037.942</v>
      </c>
    </row>
    <row r="57" spans="1:6" ht="12.75">
      <c r="A57" s="4" t="s">
        <v>35</v>
      </c>
      <c r="F57" s="8">
        <f>SUM(F56)</f>
        <v>2037.942</v>
      </c>
    </row>
    <row r="58" spans="1:6" ht="12.75">
      <c r="A58" s="1" t="s">
        <v>36</v>
      </c>
      <c r="B58" s="1"/>
      <c r="F58" s="8">
        <f>F28+F35+F47+F53+F57</f>
        <v>16025.11213238629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128.20089705909032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16153.31302944538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41122</v>
      </c>
      <c r="C62" s="40">
        <v>-53220</v>
      </c>
      <c r="D62" s="43">
        <f>F20</f>
        <v>22271.55</v>
      </c>
      <c r="E62" s="43">
        <f>F60</f>
        <v>16153.31302944538</v>
      </c>
      <c r="F62" s="44">
        <f>C62+D62-E62</f>
        <v>-47101.763029445385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2011-12-20T11:38:36Z</cp:lastPrinted>
  <dcterms:created xsi:type="dcterms:W3CDTF">2008-08-18T07:30:19Z</dcterms:created>
  <dcterms:modified xsi:type="dcterms:W3CDTF">2012-11-16T15:54:27Z</dcterms:modified>
  <cp:category/>
  <cp:version/>
  <cp:contentType/>
  <cp:contentStatus/>
</cp:coreProperties>
</file>