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<sst xmlns="http://schemas.openxmlformats.org/spreadsheetml/2006/main" count="145" uniqueCount="116">
  <si>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</si>
  <si>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</si>
  <si>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</si>
  <si>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</si>
  <si>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</si>
  <si>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</si>
  <si>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</si>
  <si>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</si>
  <si>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</si>
  <si>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</si>
  <si>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</si>
  <si>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</si>
  <si>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</si>
  <si>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</si>
  <si>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</si>
  <si>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</si>
  <si>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</si>
  <si>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</si>
  <si>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</si>
  <si>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</si>
  <si>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</si>
  <si>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</si>
  <si>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</si>
  <si>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</si>
  <si>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</si>
  <si>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</si>
  <si>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</si>
  <si>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</si>
  <si>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</si>
  <si>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</si>
  <si>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</si>
  <si>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</si>
  <si>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</si>
  <si>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</si>
  <si>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</si>
  <si>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</si>
  <si>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</si>
  <si>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</si>
  <si>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</si>
  <si>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</si>
  <si>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</si>
  <si>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</si>
  <si>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</si>
  <si>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</si>
  <si>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</si>
  <si>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</si>
  <si>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</si>
  <si>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</si>
  <si>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</si>
  <si>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</si>
  <si>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</si>
  <si>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</si>
  <si>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</si>
  <si>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</si>
  <si>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</si>
  <si>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</si>
  <si>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</si>
  <si>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</si>
  <si>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</si>
  <si>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</si>
  <si>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</si>
  <si>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</si>
  <si>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</si>
  <si>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</si>
  <si>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</si>
  <si>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</si>
  <si>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</si>
  <si>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</si>
  <si>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</si>
  <si>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</si>
  <si>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</si>
  <si>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</si>
  <si>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</si>
  <si>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</si>
  <si>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</si>
  <si>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</si>
  <si>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</si>
  <si>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</si>
  <si>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</si>
  <si>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</si>
  <si>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</si>
  <si>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</si>
  <si>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</si>
  <si>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</si>
  <si>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</si>
  <si>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</si>
  <si>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</si>
  <si>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</si>
  <si>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</si>
  <si>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</si>
  <si>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</si>
  <si>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(Интер-телеком,ростелеком)</t>
  </si>
  <si>
    <t xml:space="preserve">3.  </t>
  </si>
  <si>
    <t>3шт</t>
  </si>
  <si>
    <t>Вентиль Д 15</t>
  </si>
  <si>
    <t>2шт</t>
  </si>
  <si>
    <t>Лампа</t>
  </si>
  <si>
    <t>ост.на 01.10</t>
  </si>
  <si>
    <t>сентябрь</t>
  </si>
  <si>
    <t xml:space="preserve">                    за сентябрь  2012 г. г.</t>
  </si>
  <si>
    <t>Смена вентиля Д 15 (2шт) чердак</t>
  </si>
  <si>
    <t>Смена вентиля Д 20 (3шт) чердак-1; п-д4-2;</t>
  </si>
  <si>
    <t>Вентиль Д 20</t>
  </si>
  <si>
    <t>Диск</t>
  </si>
  <si>
    <t>Сгон Д 20</t>
  </si>
  <si>
    <t>Цанга</t>
  </si>
  <si>
    <t>4шт</t>
  </si>
  <si>
    <t>Радиатор</t>
  </si>
  <si>
    <t>Смена труб Д 20 м/пл (8мп) чердак</t>
  </si>
  <si>
    <t>Труба Д 20</t>
  </si>
  <si>
    <t>8мп</t>
  </si>
  <si>
    <t>Смена сгона Д 20 (2шт) п-д4</t>
  </si>
  <si>
    <t>Демонтаж, монтаж радиатора (2шт) п-д4</t>
  </si>
  <si>
    <t>Смена ламп (6шт)</t>
  </si>
  <si>
    <t>6шт</t>
  </si>
  <si>
    <t>Стравливание воздуха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</si>
</sst>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29" sqref="L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84</v>
      </c>
      <c r="C3" s="8" t="s">
        <v>98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32738.84</v>
      </c>
      <c r="J16" s="15" t="s">
        <v>59</v>
      </c>
      <c r="K16" s="26" t="s">
        <v>60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5">
        <v>29010.46</v>
      </c>
      <c r="J17" s="16" t="s">
        <v>61</v>
      </c>
      <c r="K17" s="18" t="s">
        <v>62</v>
      </c>
      <c r="L17" s="23">
        <v>5.82</v>
      </c>
      <c r="M17" s="33">
        <f>L17*81.37*1.202</f>
        <v>569.2352268000001</v>
      </c>
    </row>
    <row r="18" spans="2:13" ht="12.75">
      <c r="B18" t="s">
        <v>11</v>
      </c>
      <c r="F18" s="9">
        <f>F17/F16</f>
        <v>0.886117528904506</v>
      </c>
      <c r="J18" s="20"/>
      <c r="K18" s="27" t="s">
        <v>63</v>
      </c>
      <c r="L18" s="28">
        <f>SUM(L7:L17)</f>
        <v>11.82</v>
      </c>
      <c r="M18" s="34">
        <f>SUM(M7:M17)</f>
        <v>1156.0756668000001</v>
      </c>
    </row>
    <row r="19" spans="1:11" ht="12.75">
      <c r="A19" t="s">
        <v>91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29837.379999999997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1.62</v>
      </c>
      <c r="M22" s="33">
        <f aca="true" t="shared" si="0" ref="M22:M33">L22*81.37*1.202*1.15</f>
        <v>182.21395662</v>
      </c>
    </row>
    <row r="23" spans="10:13" ht="12.75">
      <c r="J23" s="20">
        <v>2</v>
      </c>
      <c r="K23" s="20" t="s">
        <v>101</v>
      </c>
      <c r="L23" s="25">
        <v>2.43</v>
      </c>
      <c r="M23" s="33">
        <f t="shared" si="0"/>
        <v>273.32093493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12.4</v>
      </c>
      <c r="M24" s="33">
        <f t="shared" si="0"/>
        <v>1394.7241124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 t="s">
        <v>111</v>
      </c>
      <c r="L25" s="25">
        <v>0.56</v>
      </c>
      <c r="M25" s="33">
        <f t="shared" si="0"/>
        <v>62.98754056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 t="s">
        <v>112</v>
      </c>
      <c r="L26" s="25">
        <v>2.04</v>
      </c>
      <c r="M26" s="33">
        <f t="shared" si="0"/>
        <v>229.45461204</v>
      </c>
    </row>
    <row r="27" spans="1:13" ht="12.75">
      <c r="A27" s="6" t="s">
        <v>92</v>
      </c>
      <c r="F27" s="5">
        <v>0</v>
      </c>
      <c r="J27" s="20">
        <v>6</v>
      </c>
      <c r="K27" s="20" t="s">
        <v>113</v>
      </c>
      <c r="L27" s="25">
        <v>0.42</v>
      </c>
      <c r="M27" s="33">
        <f t="shared" si="0"/>
        <v>47.24065542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 t="s">
        <v>115</v>
      </c>
      <c r="L28" s="25">
        <v>3</v>
      </c>
      <c r="M28" s="33">
        <f t="shared" si="0"/>
        <v>337.433253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2628.616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722</v>
      </c>
      <c r="C32" t="s">
        <v>20</v>
      </c>
      <c r="D32" s="5">
        <v>2.89</v>
      </c>
      <c r="E32" t="s">
        <v>17</v>
      </c>
      <c r="F32" s="5">
        <v>2086.58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259</v>
      </c>
      <c r="C33" t="s">
        <v>16</v>
      </c>
      <c r="D33" s="5">
        <v>0.4</v>
      </c>
      <c r="E33" t="s">
        <v>17</v>
      </c>
      <c r="F33" s="5">
        <f>B33*D33</f>
        <v>103.60000000000001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32</v>
      </c>
      <c r="C34" t="s">
        <v>90</v>
      </c>
      <c r="D34" s="5">
        <v>28.7</v>
      </c>
      <c r="E34" t="s">
        <v>17</v>
      </c>
      <c r="F34" s="11">
        <f>B34*D34</f>
        <v>918.4</v>
      </c>
      <c r="J34" s="20"/>
      <c r="K34" s="30" t="s">
        <v>63</v>
      </c>
      <c r="L34" s="28">
        <f>SUM(L22:L33)</f>
        <v>22.470000000000002</v>
      </c>
      <c r="M34" s="34">
        <f>SUM(M22:M33)</f>
        <v>2527.3750649700005</v>
      </c>
    </row>
    <row r="35" spans="1:11" ht="12.75">
      <c r="A35" s="4" t="s">
        <v>21</v>
      </c>
      <c r="B35" s="10"/>
      <c r="C35" s="10"/>
      <c r="F35" s="32">
        <f>SUM(F30:F34)</f>
        <v>5737.196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137908</v>
      </c>
      <c r="D37">
        <v>219171.6</v>
      </c>
      <c r="E37">
        <v>2796.4</v>
      </c>
      <c r="F37" s="35">
        <f>C37/D37*E37</f>
        <v>1759.561600134324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90597</v>
      </c>
      <c r="D38">
        <v>219171.6</v>
      </c>
      <c r="E38">
        <v>2796.4</v>
      </c>
      <c r="F38" s="35">
        <f>C38/D38*E38</f>
        <v>1155.9228056919783</v>
      </c>
      <c r="J38" s="20">
        <v>1</v>
      </c>
      <c r="K38" s="20" t="s">
        <v>94</v>
      </c>
      <c r="L38" s="25" t="s">
        <v>95</v>
      </c>
      <c r="M38" s="25">
        <v>270</v>
      </c>
    </row>
    <row r="39" spans="1:13" ht="12.75">
      <c r="A39" t="s">
        <v>25</v>
      </c>
      <c r="F39" s="11">
        <f>M34</f>
        <v>2527.3750649700005</v>
      </c>
      <c r="J39" s="20">
        <v>2</v>
      </c>
      <c r="K39" s="20" t="s">
        <v>102</v>
      </c>
      <c r="L39" s="25" t="s">
        <v>93</v>
      </c>
      <c r="M39" s="25">
        <v>441</v>
      </c>
    </row>
    <row r="40" spans="1:13" ht="12.75">
      <c r="A40" t="s">
        <v>79</v>
      </c>
      <c r="F40" s="5"/>
      <c r="J40" s="20">
        <v>3</v>
      </c>
      <c r="K40" s="20" t="s">
        <v>103</v>
      </c>
      <c r="L40" s="25" t="s">
        <v>93</v>
      </c>
      <c r="M40" s="25">
        <v>51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 t="s">
        <v>104</v>
      </c>
      <c r="L41" s="25" t="s">
        <v>95</v>
      </c>
      <c r="M41" s="25">
        <v>28</v>
      </c>
    </row>
    <row r="42" spans="1:13" ht="12.75">
      <c r="A42" t="s">
        <v>26</v>
      </c>
      <c r="F42" s="5">
        <f>M54</f>
        <v>8719.12</v>
      </c>
      <c r="J42" s="20">
        <v>5</v>
      </c>
      <c r="K42" s="20" t="s">
        <v>105</v>
      </c>
      <c r="L42" s="25" t="s">
        <v>106</v>
      </c>
      <c r="M42" s="25">
        <v>320</v>
      </c>
    </row>
    <row r="43" spans="1:13" ht="12.75">
      <c r="A43" t="s">
        <v>27</v>
      </c>
      <c r="F43" s="5"/>
      <c r="J43" s="20">
        <v>6</v>
      </c>
      <c r="K43" s="20" t="s">
        <v>107</v>
      </c>
      <c r="L43" s="25" t="s">
        <v>95</v>
      </c>
      <c r="M43" s="25">
        <v>7250</v>
      </c>
    </row>
    <row r="44" spans="1:13" ht="12.75">
      <c r="A44" t="s">
        <v>28</v>
      </c>
      <c r="F44" s="5"/>
      <c r="J44" s="20">
        <v>7</v>
      </c>
      <c r="K44" s="20" t="s">
        <v>109</v>
      </c>
      <c r="L44" s="25" t="s">
        <v>110</v>
      </c>
      <c r="M44" s="25">
        <v>320</v>
      </c>
    </row>
    <row r="45" spans="2:13" ht="12.75">
      <c r="B45">
        <v>2796.4</v>
      </c>
      <c r="C45" t="s">
        <v>16</v>
      </c>
      <c r="D45" s="11">
        <v>0.27</v>
      </c>
      <c r="E45" t="s">
        <v>17</v>
      </c>
      <c r="F45" s="11">
        <f>B45*D45</f>
        <v>755.028</v>
      </c>
      <c r="J45" s="20">
        <v>8</v>
      </c>
      <c r="K45" s="20" t="s">
        <v>96</v>
      </c>
      <c r="L45" s="25" t="s">
        <v>114</v>
      </c>
      <c r="M45" s="25">
        <v>39.12</v>
      </c>
    </row>
    <row r="46" spans="1:13" ht="12.75">
      <c r="A46" s="4" t="s">
        <v>29</v>
      </c>
      <c r="B46" s="4"/>
      <c r="C46" s="10"/>
      <c r="F46" s="32">
        <f>SUM(F37:F45)</f>
        <v>14917.007470796305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>
        <v>0.13</v>
      </c>
      <c r="E48" s="7"/>
      <c r="F48" s="11">
        <f>B48*D48</f>
        <v>363.53200000000004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0.57</v>
      </c>
      <c r="E51" t="s">
        <v>17</v>
      </c>
      <c r="F51" s="11">
        <f>B51*D51</f>
        <v>1593.9479999999999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1957.48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8719.12</v>
      </c>
    </row>
    <row r="55" spans="2:6" ht="12.75">
      <c r="B55">
        <v>2796.4</v>
      </c>
      <c r="C55" t="s">
        <v>16</v>
      </c>
      <c r="D55" s="11">
        <v>1.49</v>
      </c>
      <c r="E55" t="s">
        <v>17</v>
      </c>
      <c r="F55" s="11">
        <f>B55*D55</f>
        <v>4166.636</v>
      </c>
    </row>
    <row r="56" spans="1:6" ht="12.75">
      <c r="A56" s="4" t="s">
        <v>35</v>
      </c>
      <c r="F56" s="32">
        <f>SUM(F55)</f>
        <v>4166.636</v>
      </c>
    </row>
    <row r="57" spans="1:6" ht="12.75">
      <c r="A57" s="1" t="s">
        <v>36</v>
      </c>
      <c r="B57" s="1"/>
      <c r="F57" s="32">
        <f>F28+F35+F46+F52+F56</f>
        <v>33695.82947079631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269.56663576637044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33965.39610656268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97</v>
      </c>
    </row>
    <row r="61" spans="1:6" ht="12.75">
      <c r="A61" s="13"/>
      <c r="B61" s="39">
        <v>41153</v>
      </c>
      <c r="C61" s="40">
        <v>-205618</v>
      </c>
      <c r="D61" s="43">
        <f>F20</f>
        <v>29837.379999999997</v>
      </c>
      <c r="E61" s="43">
        <f>F59</f>
        <v>33965.39610656268</v>
      </c>
      <c r="F61" s="44">
        <f>C61+D61-E61</f>
        <v>-209746.0161065627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2012-11-23T13:16:31Z</dcterms:modified>
  <cp:category/>
  <cp:version/>
  <cp:contentType/>
  <cp:contentStatus/>
</cp:coreProperties>
</file>