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<sst xmlns="http://schemas.openxmlformats.org/spreadsheetml/2006/main" count="140" uniqueCount="112">
  <si>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</si>
  <si>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</si>
  <si>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</si>
  <si>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</si>
  <si>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</si>
  <si>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</si>
  <si>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</si>
  <si>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</si>
  <si>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</si>
  <si>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</si>
  <si>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</si>
  <si>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</si>
  <si>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</si>
  <si>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</si>
  <si>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</si>
  <si>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</si>
  <si>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</si>
  <si>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</si>
  <si>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</si>
  <si>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</si>
  <si>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</si>
  <si>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</si>
  <si>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</si>
  <si>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</si>
  <si>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</si>
  <si>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</si>
  <si>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</si>
  <si>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</si>
  <si>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</si>
  <si>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</si>
  <si>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</si>
  <si>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</si>
  <si>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</si>
  <si>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</si>
  <si>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</si>
  <si>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</si>
  <si>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</si>
  <si>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</si>
  <si>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</si>
  <si>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</si>
  <si>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</si>
  <si>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</si>
  <si>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</si>
  <si>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</si>
  <si>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</si>
  <si>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</si>
  <si>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</si>
  <si>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</si>
  <si>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</si>
  <si>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</si>
  <si>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</si>
  <si>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</si>
  <si>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</si>
  <si>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</si>
  <si>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</si>
  <si>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</si>
  <si>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</si>
  <si>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</si>
  <si>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</si>
  <si>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</si>
  <si>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</si>
  <si>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</si>
  <si>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</si>
  <si>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</si>
  <si>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</si>
  <si>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</si>
  <si>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</si>
  <si>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</si>
  <si>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</si>
  <si>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</si>
  <si>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</si>
  <si>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</si>
  <si>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</si>
  <si>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</si>
  <si>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</si>
  <si>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</si>
  <si>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</si>
  <si>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</si>
  <si>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</si>
  <si>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</si>
  <si>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</si>
  <si>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</si>
  <si>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</si>
  <si>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</si>
  <si>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</si>
  <si>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</si>
  <si>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</si>
  <si>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</si>
  <si>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</si>
  <si>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</si>
  <si>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</si>
  <si>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1.2 Аренда (эр-телеком,ростелеком)</t>
  </si>
  <si>
    <t xml:space="preserve">3.  </t>
  </si>
  <si>
    <t>ост.на 01.08.</t>
  </si>
  <si>
    <t>июль</t>
  </si>
  <si>
    <t xml:space="preserve">                    за  июль  2012 г.</t>
  </si>
  <si>
    <t>Установка качелей, песочницы</t>
  </si>
  <si>
    <t>Качели, карусели, грибок</t>
  </si>
  <si>
    <t>3шт</t>
  </si>
  <si>
    <t>Цемент</t>
  </si>
  <si>
    <t>50кг</t>
  </si>
  <si>
    <t>Песок</t>
  </si>
  <si>
    <t>Вышка</t>
  </si>
  <si>
    <t>Ремонт мягкой кровли в 1 слой (200м2)</t>
  </si>
  <si>
    <t>Ремонт мягкой кровли в 2 слоя (100м2)</t>
  </si>
  <si>
    <t>Стеклоизол</t>
  </si>
  <si>
    <t>43 рул.</t>
  </si>
  <si>
    <t>Мастика</t>
  </si>
  <si>
    <t>10кг</t>
  </si>
  <si>
    <t>Газ-пропан</t>
  </si>
  <si>
    <t>70кг</t>
  </si>
  <si>
    <t>Смена ламп 93шт)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</si>
</sst>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95</v>
      </c>
    </row>
    <row r="3" spans="2:13" ht="12.75">
      <c r="B3" s="1" t="s">
        <v>83</v>
      </c>
      <c r="C3" s="8" t="s">
        <v>94</v>
      </c>
      <c r="D3" s="1" t="s">
        <v>85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10</v>
      </c>
      <c r="M7" s="33">
        <f>L7*81.377*1.202</f>
        <v>978.15154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33652.07</v>
      </c>
      <c r="J16" s="15" t="s">
        <v>53</v>
      </c>
      <c r="K16" s="26" t="s">
        <v>54</v>
      </c>
      <c r="L16" s="21">
        <v>3</v>
      </c>
      <c r="M16" s="33">
        <f>L16*81.377*1.202</f>
        <v>293.44546199999996</v>
      </c>
    </row>
    <row r="17" spans="1:13" ht="12.75">
      <c r="A17" t="s">
        <v>10</v>
      </c>
      <c r="F17" s="5">
        <v>29253.37</v>
      </c>
      <c r="J17" s="16" t="s">
        <v>55</v>
      </c>
      <c r="K17" s="18" t="s">
        <v>56</v>
      </c>
      <c r="L17" s="23">
        <v>3.8</v>
      </c>
      <c r="M17" s="33">
        <f>L17*81.377*1.202</f>
        <v>371.6975852</v>
      </c>
    </row>
    <row r="18" spans="2:13" ht="12.75">
      <c r="B18" t="s">
        <v>11</v>
      </c>
      <c r="F18" s="9">
        <f>F17/F16</f>
        <v>0.8692888728687418</v>
      </c>
      <c r="J18" s="20"/>
      <c r="K18" s="27" t="s">
        <v>57</v>
      </c>
      <c r="L18" s="28">
        <f>SUM(L7:L17)</f>
        <v>16.8</v>
      </c>
      <c r="M18" s="34">
        <f>SUM(M7:M17)</f>
        <v>1643.2945872</v>
      </c>
    </row>
    <row r="19" spans="1:11" ht="12.75">
      <c r="A19" t="s">
        <v>91</v>
      </c>
      <c r="F19" s="5">
        <v>876.92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30130.289999999997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30.59</v>
      </c>
      <c r="M22" s="33">
        <f>L22*81.377*1.202</f>
        <v>2992.1655608599995</v>
      </c>
    </row>
    <row r="23" spans="10:13" ht="12.75">
      <c r="J23" s="20">
        <v>2</v>
      </c>
      <c r="K23" s="20" t="s">
        <v>103</v>
      </c>
      <c r="L23" s="25">
        <v>292.94</v>
      </c>
      <c r="M23" s="33">
        <f>L23*81.377*1.202</f>
        <v>28653.97121276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154.87</v>
      </c>
      <c r="M24" s="33">
        <f>L24*81.377*1.202</f>
        <v>15148.632899979999</v>
      </c>
    </row>
    <row r="25" spans="1:13" ht="12.75">
      <c r="A25" t="s">
        <v>15</v>
      </c>
      <c r="D25" t="s">
        <v>76</v>
      </c>
      <c r="F25" s="11">
        <v>3626.43</v>
      </c>
      <c r="J25" s="20">
        <v>4</v>
      </c>
      <c r="K25" s="20" t="s">
        <v>111</v>
      </c>
      <c r="L25" s="25">
        <v>0.21</v>
      </c>
      <c r="M25" s="33">
        <f aca="true" t="shared" si="0" ref="M23:M32">L25*81.377*1.202*1.15</f>
        <v>23.622359690999996</v>
      </c>
    </row>
    <row r="26" spans="1:13" ht="12.75">
      <c r="A26" s="6" t="s">
        <v>18</v>
      </c>
      <c r="D26" t="s">
        <v>73</v>
      </c>
      <c r="F26" s="5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5350.58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1.17</v>
      </c>
      <c r="E30" t="s">
        <v>17</v>
      </c>
      <c r="F30" s="11">
        <f>E7*D30</f>
        <v>3906.0449999999996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453</v>
      </c>
      <c r="C32" t="s">
        <v>20</v>
      </c>
      <c r="D32" s="5">
        <v>2.89</v>
      </c>
      <c r="E32" t="s">
        <v>17</v>
      </c>
      <c r="F32" s="5">
        <v>1309.17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1022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57</v>
      </c>
      <c r="L33" s="28">
        <f>SUM(L22:L32)</f>
        <v>478.60999999999996</v>
      </c>
      <c r="M33" s="34">
        <f>SUM(M22:M32)</f>
        <v>46818.39203329099</v>
      </c>
    </row>
    <row r="34" spans="1:11" ht="12.75">
      <c r="A34" t="s">
        <v>89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5215.215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142896</v>
      </c>
      <c r="D37">
        <v>219171.6</v>
      </c>
      <c r="E37">
        <v>3338.5</v>
      </c>
      <c r="F37" s="35">
        <f>C37/D37*E37</f>
        <v>2176.64284971228</v>
      </c>
      <c r="J37" s="20">
        <v>1</v>
      </c>
      <c r="K37" s="20" t="s">
        <v>97</v>
      </c>
      <c r="L37" s="25" t="s">
        <v>98</v>
      </c>
      <c r="M37" s="25">
        <v>16500</v>
      </c>
    </row>
    <row r="38" spans="1:13" ht="12.75">
      <c r="A38" t="s">
        <v>23</v>
      </c>
      <c r="C38">
        <v>107850</v>
      </c>
      <c r="D38">
        <v>219171.6</v>
      </c>
      <c r="E38">
        <v>3338.5</v>
      </c>
      <c r="F38" s="35">
        <f>C38/D38*E38</f>
        <v>1642.809675158643</v>
      </c>
      <c r="J38" s="20">
        <v>2</v>
      </c>
      <c r="K38" s="20" t="s">
        <v>99</v>
      </c>
      <c r="L38" s="25" t="s">
        <v>100</v>
      </c>
      <c r="M38" s="25">
        <v>250</v>
      </c>
    </row>
    <row r="39" spans="1:13" ht="12.75">
      <c r="A39" t="s">
        <v>24</v>
      </c>
      <c r="F39" s="11">
        <f>M33</f>
        <v>46818.39203329099</v>
      </c>
      <c r="J39" s="20">
        <v>3</v>
      </c>
      <c r="K39" s="20" t="s">
        <v>101</v>
      </c>
      <c r="L39" s="25"/>
      <c r="M39" s="25">
        <v>2254.2</v>
      </c>
    </row>
    <row r="40" spans="1:13" ht="12.75">
      <c r="A40" t="s">
        <v>71</v>
      </c>
      <c r="F40" s="5"/>
      <c r="J40" s="20">
        <v>4</v>
      </c>
      <c r="K40" s="20" t="s">
        <v>102</v>
      </c>
      <c r="L40" s="25"/>
      <c r="M40" s="25">
        <v>1800</v>
      </c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 t="s">
        <v>105</v>
      </c>
      <c r="L41" s="25" t="s">
        <v>106</v>
      </c>
      <c r="M41" s="25">
        <v>27950</v>
      </c>
    </row>
    <row r="42" spans="1:13" ht="12.75">
      <c r="A42" t="s">
        <v>25</v>
      </c>
      <c r="F42" s="11">
        <f>M50</f>
        <v>50195.259999999995</v>
      </c>
      <c r="J42" s="20">
        <v>6</v>
      </c>
      <c r="K42" s="20" t="s">
        <v>107</v>
      </c>
      <c r="L42" s="25" t="s">
        <v>108</v>
      </c>
      <c r="M42" s="25">
        <v>511.5</v>
      </c>
    </row>
    <row r="43" spans="1:13" ht="12.75">
      <c r="A43" t="s">
        <v>26</v>
      </c>
      <c r="F43" s="5"/>
      <c r="J43" s="20">
        <v>7</v>
      </c>
      <c r="K43" s="20" t="s">
        <v>109</v>
      </c>
      <c r="L43" s="25" t="s">
        <v>110</v>
      </c>
      <c r="M43" s="25">
        <v>910</v>
      </c>
    </row>
    <row r="44" spans="1:13" ht="12.75">
      <c r="A44" t="s">
        <v>27</v>
      </c>
      <c r="F44" s="5"/>
      <c r="J44" s="20">
        <v>8</v>
      </c>
      <c r="K44" s="20" t="s">
        <v>90</v>
      </c>
      <c r="L44" s="25" t="s">
        <v>98</v>
      </c>
      <c r="M44" s="25">
        <v>19.56</v>
      </c>
    </row>
    <row r="45" spans="2:13" ht="12.75">
      <c r="B45">
        <v>3338.5</v>
      </c>
      <c r="C45" t="s">
        <v>16</v>
      </c>
      <c r="D45" s="11">
        <v>0.27</v>
      </c>
      <c r="E45" t="s">
        <v>17</v>
      </c>
      <c r="F45" s="11">
        <f>B45*D45</f>
        <v>901.3950000000001</v>
      </c>
      <c r="J45" s="20">
        <v>9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101734.49955816192</v>
      </c>
      <c r="J46" s="20">
        <v>10</v>
      </c>
      <c r="K46" s="20"/>
      <c r="L46" s="25"/>
      <c r="M46" s="25"/>
    </row>
    <row r="47" spans="1:13" ht="12.75">
      <c r="A47" s="4" t="s">
        <v>79</v>
      </c>
      <c r="F47" s="5"/>
      <c r="J47" s="20">
        <v>11</v>
      </c>
      <c r="K47" s="20"/>
      <c r="L47" s="25"/>
      <c r="M47" s="25"/>
    </row>
    <row r="48" spans="1:13" ht="12.75">
      <c r="A48" t="s">
        <v>28</v>
      </c>
      <c r="B48">
        <v>3338.5</v>
      </c>
      <c r="C48" t="s">
        <v>66</v>
      </c>
      <c r="D48" s="5">
        <v>0.17</v>
      </c>
      <c r="E48" t="s">
        <v>17</v>
      </c>
      <c r="F48" s="11">
        <f>B48*D48</f>
        <v>567.5450000000001</v>
      </c>
      <c r="J48" s="20">
        <v>12</v>
      </c>
      <c r="K48" s="20"/>
      <c r="L48" s="25"/>
      <c r="M48" s="25"/>
    </row>
    <row r="49" spans="1:13" ht="12.75">
      <c r="A49" t="s">
        <v>29</v>
      </c>
      <c r="F49" s="5"/>
      <c r="J49" s="20">
        <v>13</v>
      </c>
      <c r="K49" s="20"/>
      <c r="L49" s="25"/>
      <c r="M49" s="25"/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50195.259999999995</v>
      </c>
    </row>
    <row r="51" spans="2:6" ht="12.75">
      <c r="B51">
        <v>3338.5</v>
      </c>
      <c r="C51" t="s">
        <v>16</v>
      </c>
      <c r="D51" s="11">
        <v>0.63</v>
      </c>
      <c r="E51" t="s">
        <v>17</v>
      </c>
      <c r="F51" s="11">
        <f>B51*D51</f>
        <v>2103.255</v>
      </c>
    </row>
    <row r="52" spans="1:6" ht="12.75">
      <c r="A52" s="4" t="s">
        <v>80</v>
      </c>
      <c r="F52" s="32">
        <f>F48+F51</f>
        <v>2670.8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1.37</v>
      </c>
      <c r="E55" t="s">
        <v>17</v>
      </c>
      <c r="F55" s="11">
        <f>B55*D55</f>
        <v>4573.745000000001</v>
      </c>
    </row>
    <row r="56" spans="1:6" ht="12.75">
      <c r="A56" s="4" t="s">
        <v>82</v>
      </c>
      <c r="F56" s="8">
        <f>SUM(F55)</f>
        <v>4573.745000000001</v>
      </c>
    </row>
    <row r="57" spans="1:6" ht="12.75">
      <c r="A57" s="1" t="s">
        <v>30</v>
      </c>
      <c r="B57" s="1"/>
      <c r="F57" s="32">
        <f>F28+F35+F46+F52+F56</f>
        <v>119544.83955816191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956.3587164652953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120501.19827462721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93</v>
      </c>
    </row>
    <row r="61" spans="1:6" ht="12.75">
      <c r="A61" s="13"/>
      <c r="B61" s="39">
        <v>41091</v>
      </c>
      <c r="C61" s="40">
        <v>-31586</v>
      </c>
      <c r="D61" s="43">
        <f>F20</f>
        <v>30130.289999999997</v>
      </c>
      <c r="E61" s="43">
        <f>F59</f>
        <v>120501.19827462721</v>
      </c>
      <c r="F61" s="44">
        <f>C61+D61-E61</f>
        <v>-121956.90827462722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2011-12-23T15:57:59Z</cp:lastPrinted>
  <dcterms:created xsi:type="dcterms:W3CDTF">2008-08-18T07:30:19Z</dcterms:created>
  <dcterms:modified xsi:type="dcterms:W3CDTF">2012-10-01T11:36:53Z</dcterms:modified>
  <cp:category/>
  <cp:version/>
  <cp:contentType/>
  <cp:contentStatus/>
</cp:coreProperties>
</file>