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<sst xmlns="http://schemas.openxmlformats.org/spreadsheetml/2006/main" count="130" uniqueCount="103">
  <si>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</si>
  <si>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</si>
  <si>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</si>
  <si>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</si>
  <si>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</si>
  <si>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</si>
  <si>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</si>
  <si>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</si>
  <si>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</si>
  <si>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</si>
  <si>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</si>
  <si>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</si>
  <si>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</si>
  <si>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</si>
  <si>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</si>
  <si>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</si>
  <si>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</si>
  <si>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</si>
  <si>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</si>
  <si>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</si>
  <si>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</si>
  <si>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</si>
  <si>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</si>
  <si>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</si>
  <si>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</si>
  <si>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</si>
  <si>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</si>
  <si>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</si>
  <si>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</si>
  <si>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</si>
  <si>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</si>
  <si>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</si>
  <si>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</si>
  <si>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</si>
  <si>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</si>
  <si>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</si>
  <si>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</si>
  <si>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</si>
  <si>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</si>
  <si>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</si>
  <si>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</si>
  <si>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</si>
  <si>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</si>
  <si>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</si>
  <si>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</si>
  <si>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</si>
  <si>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</si>
  <si>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</si>
  <si>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</si>
  <si>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</si>
  <si>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</si>
  <si>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</si>
  <si>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</si>
  <si>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</si>
  <si>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</si>
  <si>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</si>
  <si>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</si>
  <si>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</si>
  <si>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</si>
  <si>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</si>
  <si>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</si>
  <si>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</si>
  <si>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</si>
  <si>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</si>
  <si>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</si>
  <si>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</si>
  <si>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</si>
  <si>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</si>
  <si>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</si>
  <si>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</si>
  <si>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</si>
  <si>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</si>
  <si>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</si>
  <si>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</si>
  <si>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</si>
  <si>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</si>
  <si>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</si>
  <si>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</si>
  <si>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</si>
  <si>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</si>
  <si>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</si>
  <si>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</si>
  <si>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</si>
  <si>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</si>
  <si>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</si>
  <si>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</si>
  <si>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</si>
  <si>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</si>
  <si>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</si>
  <si>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</si>
  <si>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</si>
  <si>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</si>
  <si>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</si>
  <si>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2шт</t>
  </si>
  <si>
    <t>Лампа</t>
  </si>
  <si>
    <t>Смена ламп (2шт)</t>
  </si>
  <si>
    <t>ост.на 01.04.</t>
  </si>
  <si>
    <t>март</t>
  </si>
  <si>
    <t xml:space="preserve">                    за март  2012 г.</t>
  </si>
  <si>
    <t>Прочистка канализации</t>
  </si>
  <si>
    <t>Откачка воды из техподполий</t>
  </si>
  <si>
    <t>Установка заглушек (2шт)</t>
  </si>
  <si>
    <t>Изготовление заглушек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</si>
</sst>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36374.9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43399.81</v>
      </c>
      <c r="J17" s="16" t="s">
        <v>61</v>
      </c>
      <c r="K17" s="18" t="s">
        <v>62</v>
      </c>
      <c r="L17" s="23">
        <v>5.16</v>
      </c>
      <c r="M17" s="33">
        <f>L17*81.37*1.202</f>
        <v>504.6827784</v>
      </c>
    </row>
    <row r="18" spans="2:13" ht="12.75">
      <c r="B18" t="s">
        <v>11</v>
      </c>
      <c r="F18" s="9">
        <f>F17/F16</f>
        <v>1.193125204467916</v>
      </c>
      <c r="J18" s="20"/>
      <c r="K18" s="27" t="s">
        <v>63</v>
      </c>
      <c r="L18" s="28">
        <f>SUM(L7:L17)</f>
        <v>21.16</v>
      </c>
      <c r="M18" s="34">
        <f>SUM(M7:M17)</f>
        <v>2069.5906184</v>
      </c>
    </row>
    <row r="19" spans="1:11" ht="12.75">
      <c r="A19" t="s">
        <v>85</v>
      </c>
      <c r="F19" s="5">
        <v>520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43919.81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100</v>
      </c>
      <c r="L23" s="25">
        <v>7</v>
      </c>
      <c r="M23" s="33">
        <f aca="true" t="shared" si="0" ref="M23:M33">L23*81.37*1.202</f>
        <v>684.64718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2.24</v>
      </c>
      <c r="M24" s="33">
        <f t="shared" si="0"/>
        <v>219.08709760000002</v>
      </c>
    </row>
    <row r="25" spans="1:13" ht="12.75">
      <c r="A25" t="s">
        <v>15</v>
      </c>
      <c r="D25" t="s">
        <v>81</v>
      </c>
      <c r="F25" s="11">
        <v>4662.56</v>
      </c>
      <c r="J25" s="20">
        <v>4</v>
      </c>
      <c r="K25" s="42" t="s">
        <v>102</v>
      </c>
      <c r="L25" s="44">
        <v>0.2</v>
      </c>
      <c r="M25" s="33">
        <f t="shared" si="0"/>
        <v>19.561348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42" t="s">
        <v>95</v>
      </c>
      <c r="L26" s="44">
        <v>0.14</v>
      </c>
      <c r="M26" s="33">
        <f t="shared" si="0"/>
        <v>13.692943600000001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8">
        <v>1.01</v>
      </c>
      <c r="E30" s="13" t="s">
        <v>17</v>
      </c>
      <c r="F30" s="11">
        <f>E7*D30</f>
        <v>3508.7400000000002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1006</v>
      </c>
      <c r="C32" t="s">
        <v>20</v>
      </c>
      <c r="D32" s="5">
        <v>2.73</v>
      </c>
      <c r="E32" t="s">
        <v>17</v>
      </c>
      <c r="F32" s="5">
        <v>2746.38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945.6</v>
      </c>
      <c r="C33" t="s">
        <v>16</v>
      </c>
      <c r="D33" s="5">
        <v>0.3</v>
      </c>
      <c r="E33" t="s">
        <v>17</v>
      </c>
      <c r="F33" s="11">
        <f>B33*D33</f>
        <v>283.68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14.41</v>
      </c>
      <c r="M34" s="34">
        <f>SUM(M22:M33)</f>
        <v>1409.3951234</v>
      </c>
    </row>
    <row r="35" spans="3:11" ht="12.75">
      <c r="C35" t="s">
        <v>92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6538.800000000001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142896</v>
      </c>
      <c r="D38">
        <v>219171.6</v>
      </c>
      <c r="E38">
        <v>3474</v>
      </c>
      <c r="F38" s="35">
        <f>C38/D38*E38</f>
        <v>2264.986448974228</v>
      </c>
      <c r="J38" s="20">
        <v>1</v>
      </c>
      <c r="K38" s="20" t="s">
        <v>94</v>
      </c>
      <c r="L38" s="25" t="s">
        <v>93</v>
      </c>
      <c r="M38" s="25">
        <v>13.04</v>
      </c>
    </row>
    <row r="39" spans="1:13" ht="12.75">
      <c r="A39" t="s">
        <v>24</v>
      </c>
      <c r="C39">
        <v>130615</v>
      </c>
      <c r="D39">
        <v>219171.6</v>
      </c>
      <c r="E39">
        <v>3474</v>
      </c>
      <c r="F39" s="35">
        <f>C39/D39*E39</f>
        <v>2070.325306745947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1409.3951234</v>
      </c>
      <c r="J40" s="20">
        <v>3</v>
      </c>
      <c r="K40" s="20"/>
      <c r="L40" s="25"/>
      <c r="M40" s="25"/>
    </row>
    <row r="41" spans="1:13" ht="12.75">
      <c r="A41" t="s">
        <v>79</v>
      </c>
      <c r="F41" s="5"/>
      <c r="J41" s="20">
        <v>4</v>
      </c>
      <c r="K41" s="20"/>
      <c r="L41" s="25"/>
      <c r="M41" s="25"/>
    </row>
    <row r="42" spans="2:13" ht="12.75">
      <c r="B42">
        <v>3474</v>
      </c>
      <c r="C42" t="s">
        <v>16</v>
      </c>
      <c r="D42" s="5"/>
      <c r="F42" s="11">
        <v>0</v>
      </c>
      <c r="J42" s="20">
        <v>5</v>
      </c>
      <c r="K42" s="20"/>
      <c r="L42" s="25"/>
      <c r="M42" s="25"/>
    </row>
    <row r="43" spans="1:13" ht="12.75">
      <c r="A43" t="s">
        <v>26</v>
      </c>
      <c r="F43" s="11">
        <f>M55</f>
        <v>13.04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0.24</v>
      </c>
      <c r="E46" t="s">
        <v>17</v>
      </c>
      <c r="F46" s="11">
        <f>B46*D46</f>
        <v>833.76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6591.506879120175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3474</v>
      </c>
      <c r="C49" t="s">
        <v>72</v>
      </c>
      <c r="D49" s="5">
        <v>0.17</v>
      </c>
      <c r="E49" t="s">
        <v>17</v>
      </c>
      <c r="F49" s="11">
        <f>B49*D49</f>
        <v>590.58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3474</v>
      </c>
      <c r="C52" t="s">
        <v>16</v>
      </c>
      <c r="D52" s="11">
        <v>0.62</v>
      </c>
      <c r="E52" t="s">
        <v>17</v>
      </c>
      <c r="F52" s="11">
        <f>B52*D52</f>
        <v>2153.88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2744.46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/>
      <c r="K55" s="20"/>
      <c r="L55" s="31" t="s">
        <v>70</v>
      </c>
      <c r="M55" s="34">
        <f>SUM(M38:M54)</f>
        <v>13.04</v>
      </c>
    </row>
    <row r="56" spans="2:6" ht="12.75">
      <c r="B56">
        <v>3474</v>
      </c>
      <c r="C56" t="s">
        <v>16</v>
      </c>
      <c r="D56" s="11">
        <v>1.46</v>
      </c>
      <c r="E56" t="s">
        <v>17</v>
      </c>
      <c r="F56" s="11">
        <f>B56*D56</f>
        <v>5072.04</v>
      </c>
    </row>
    <row r="57" spans="1:6" ht="12.75">
      <c r="A57" s="4" t="s">
        <v>35</v>
      </c>
      <c r="F57" s="8">
        <f>SUM(F56)</f>
        <v>5072.04</v>
      </c>
    </row>
    <row r="58" spans="1:6" ht="12.75">
      <c r="A58" s="1" t="s">
        <v>36</v>
      </c>
      <c r="B58" s="1"/>
      <c r="F58" s="32">
        <f>F28+F36+F47+F53+F57</f>
        <v>28195.586879120176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225.5646950329614</v>
      </c>
    </row>
    <row r="60" spans="1:6" ht="15">
      <c r="A60" s="12" t="s">
        <v>39</v>
      </c>
      <c r="B60" s="12"/>
      <c r="C60" s="12"/>
      <c r="D60" s="12"/>
      <c r="E60" s="12"/>
      <c r="F60" s="45">
        <f>F58+F59</f>
        <v>28421.151574153137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96</v>
      </c>
    </row>
    <row r="62" spans="1:6" ht="12.75">
      <c r="A62" s="13"/>
      <c r="B62" s="39">
        <v>40969</v>
      </c>
      <c r="C62" s="40">
        <v>-15039</v>
      </c>
      <c r="D62" s="46">
        <f>F20</f>
        <v>43919.81</v>
      </c>
      <c r="E62" s="46">
        <f>F60</f>
        <v>28421.151574153137</v>
      </c>
      <c r="F62" s="47">
        <f>C62+D62-E62</f>
        <v>459.65842584686106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2011-12-23T16:27:42Z</cp:lastPrinted>
  <dcterms:created xsi:type="dcterms:W3CDTF">2008-08-18T07:30:19Z</dcterms:created>
  <dcterms:modified xsi:type="dcterms:W3CDTF">2012-05-29T09:47:37Z</dcterms:modified>
  <cp:category/>
  <cp:version/>
  <cp:contentType/>
  <cp:contentStatus/>
</cp:coreProperties>
</file>