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<sst xmlns="http://schemas.openxmlformats.org/spreadsheetml/2006/main" count="122" uniqueCount="97">
  <si>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</si>
  <si>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</si>
  <si>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</si>
  <si>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</si>
  <si>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</si>
  <si>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</si>
  <si>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</si>
  <si>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</si>
  <si>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</si>
  <si>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</si>
  <si>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</si>
  <si>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</si>
  <si>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</si>
  <si>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</si>
  <si>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</si>
  <si>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</si>
  <si>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</si>
  <si>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</si>
  <si>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</si>
  <si>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</si>
  <si>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</si>
  <si>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</si>
  <si>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</si>
  <si>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</si>
  <si>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</si>
  <si>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</si>
  <si>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</si>
  <si>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</si>
  <si>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</si>
  <si>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</si>
  <si>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</si>
  <si>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</si>
  <si>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</si>
  <si>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</si>
  <si>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</si>
  <si>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</si>
  <si>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</si>
  <si>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</si>
  <si>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</si>
  <si>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</si>
  <si>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</si>
  <si>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</si>
  <si>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</si>
  <si>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</si>
  <si>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</si>
  <si>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</si>
  <si>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</si>
  <si>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</si>
  <si>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</si>
  <si>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</si>
  <si>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</si>
  <si>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</si>
  <si>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</si>
  <si>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</si>
  <si>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</si>
  <si>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</si>
  <si>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</si>
  <si>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</si>
  <si>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</si>
  <si>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</si>
  <si>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</si>
  <si>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</si>
  <si>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</si>
  <si>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</si>
  <si>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</si>
  <si>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</si>
  <si>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</si>
  <si>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</si>
  <si>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</si>
  <si>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</si>
  <si>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</si>
  <si>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</si>
  <si>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</si>
  <si>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</si>
  <si>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</si>
  <si>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</si>
  <si>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</si>
  <si>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</si>
  <si>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</si>
  <si>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</si>
  <si>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</si>
  <si>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</si>
  <si>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</si>
  <si>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</si>
  <si>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</si>
  <si>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</si>
  <si>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3.  Материалы</t>
  </si>
  <si>
    <t>ост.на 01.02.</t>
  </si>
  <si>
    <t>январь</t>
  </si>
  <si>
    <t>2012 г.</t>
  </si>
  <si>
    <t xml:space="preserve">                    за  январь  2012 г.</t>
  </si>
  <si>
    <t>1) Вывоз и захоронение ТБО</t>
  </si>
  <si>
    <t>2) Дежурное освещение</t>
  </si>
  <si>
    <t>3) Дератизация</t>
  </si>
  <si>
    <t>4) ВДПО</t>
  </si>
  <si>
    <t>Очистка кровли от снега и наледи</t>
  </si>
  <si>
    <t>Ремонт металлической двери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</si>
</sst>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90</v>
      </c>
    </row>
    <row r="3" spans="2:13" ht="12.75">
      <c r="B3" s="1" t="s">
        <v>83</v>
      </c>
      <c r="C3" s="8" t="s">
        <v>88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14392</v>
      </c>
      <c r="J16" s="15" t="s">
        <v>59</v>
      </c>
      <c r="K16" s="26" t="s">
        <v>60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11370.1</v>
      </c>
      <c r="J17" s="16" t="s">
        <v>61</v>
      </c>
      <c r="K17" s="18" t="s">
        <v>62</v>
      </c>
      <c r="L17" s="23">
        <v>4.3</v>
      </c>
      <c r="M17" s="33">
        <f>L17*81.37*1.202</f>
        <v>420.568982</v>
      </c>
    </row>
    <row r="18" spans="2:13" ht="12.75">
      <c r="B18" t="s">
        <v>11</v>
      </c>
      <c r="F18" s="9">
        <f>F17/F16</f>
        <v>0.7900291828793775</v>
      </c>
      <c r="J18" s="20"/>
      <c r="K18" s="27" t="s">
        <v>63</v>
      </c>
      <c r="L18" s="28">
        <f>SUM(L7:L17)</f>
        <v>9.3</v>
      </c>
      <c r="M18" s="34">
        <f>SUM(M7:M17)</f>
        <v>909.602682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12120.1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32</v>
      </c>
      <c r="M22" s="33">
        <f>L22*81.37*1.202</f>
        <v>3129.81568</v>
      </c>
    </row>
    <row r="23" spans="10:13" ht="12.75">
      <c r="J23" s="20">
        <v>2</v>
      </c>
      <c r="K23" s="20" t="s">
        <v>96</v>
      </c>
      <c r="L23" s="25">
        <v>16</v>
      </c>
      <c r="M23" s="33">
        <f aca="true" t="shared" si="0" ref="M23:M31">L23*81.37*1.202</f>
        <v>1564.90784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3108.37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3970.44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91</v>
      </c>
      <c r="C30" s="13"/>
      <c r="D30" s="45">
        <v>1.01</v>
      </c>
      <c r="E30" s="13" t="s">
        <v>17</v>
      </c>
      <c r="F30" s="11">
        <f>E7*D30</f>
        <v>1595.598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396</v>
      </c>
      <c r="C32" t="s">
        <v>20</v>
      </c>
      <c r="D32" s="5">
        <v>2.73</v>
      </c>
      <c r="E32" t="s">
        <v>17</v>
      </c>
      <c r="F32" s="5">
        <v>1081.08</v>
      </c>
      <c r="J32" s="20"/>
      <c r="K32" s="30"/>
      <c r="L32" s="34">
        <f>SUM(L22:L31)</f>
        <v>48</v>
      </c>
      <c r="M32" s="34">
        <f>SUM(M22:M31)</f>
        <v>4694.7235200000005</v>
      </c>
    </row>
    <row r="33" spans="1:11" ht="12.75">
      <c r="A33" t="s">
        <v>93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94</v>
      </c>
      <c r="F34" s="5">
        <v>0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2676.678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/>
      <c r="L36" s="25"/>
      <c r="M36" s="25"/>
    </row>
    <row r="37" spans="1:13" ht="12.75">
      <c r="A37" t="s">
        <v>23</v>
      </c>
      <c r="C37">
        <v>141135</v>
      </c>
      <c r="D37">
        <v>219171.6</v>
      </c>
      <c r="E37">
        <v>1579.8</v>
      </c>
      <c r="F37" s="35">
        <f>C37/D37*E37</f>
        <v>1017.3082324534747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126299</v>
      </c>
      <c r="D38">
        <v>219171.6</v>
      </c>
      <c r="E38">
        <v>1579.8</v>
      </c>
      <c r="F38" s="35">
        <f>C38/D38*E38</f>
        <v>910.3695925932009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4694.7235200000005</v>
      </c>
      <c r="J39" s="20">
        <v>4</v>
      </c>
      <c r="K39" s="20"/>
      <c r="L39" s="25"/>
      <c r="M39" s="25"/>
    </row>
    <row r="40" spans="1:13" ht="12.75">
      <c r="A40" t="s">
        <v>79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M47</f>
        <v>0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0.23</v>
      </c>
      <c r="E45" t="s">
        <v>17</v>
      </c>
      <c r="F45" s="11">
        <f>B45*D45</f>
        <v>363.354</v>
      </c>
      <c r="J45" s="20">
        <v>10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6985.755345046676</v>
      </c>
      <c r="J46" s="20">
        <v>11</v>
      </c>
      <c r="K46" s="20"/>
      <c r="L46" s="25"/>
      <c r="M46" s="25"/>
    </row>
    <row r="47" spans="1:13" ht="12.75">
      <c r="A47" s="4" t="s">
        <v>30</v>
      </c>
      <c r="F47" s="5"/>
      <c r="J47" s="20"/>
      <c r="K47" s="20"/>
      <c r="L47" s="31" t="s">
        <v>70</v>
      </c>
      <c r="M47" s="34">
        <f>SUM(M36:M46)</f>
        <v>0</v>
      </c>
    </row>
    <row r="48" spans="1:6" ht="12.75">
      <c r="A48" t="s">
        <v>31</v>
      </c>
      <c r="B48">
        <v>1579.8</v>
      </c>
      <c r="C48" t="s">
        <v>72</v>
      </c>
      <c r="D48" s="5">
        <v>0.17</v>
      </c>
      <c r="E48" t="s">
        <v>17</v>
      </c>
      <c r="F48" s="11">
        <f>B48*D48</f>
        <v>268.56600000000003</v>
      </c>
    </row>
    <row r="49" spans="1:6" ht="12.75">
      <c r="A49" t="s">
        <v>32</v>
      </c>
      <c r="F49" s="5"/>
    </row>
    <row r="50" spans="1:6" ht="12.75">
      <c r="A50" s="7" t="s">
        <v>80</v>
      </c>
      <c r="F50" s="5"/>
    </row>
    <row r="51" spans="2:6" ht="12.75">
      <c r="B51">
        <v>1579.8</v>
      </c>
      <c r="C51" t="s">
        <v>16</v>
      </c>
      <c r="D51" s="11">
        <v>0.64</v>
      </c>
      <c r="E51" t="s">
        <v>17</v>
      </c>
      <c r="F51" s="11">
        <f>B51*D51</f>
        <v>1011.072</v>
      </c>
    </row>
    <row r="52" spans="1:6" ht="12.75">
      <c r="A52" s="4" t="s">
        <v>33</v>
      </c>
      <c r="F52" s="32">
        <f>F48+F51</f>
        <v>1279.638</v>
      </c>
    </row>
    <row r="53" ht="12.75">
      <c r="A53" s="4" t="s">
        <v>34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1579.8</v>
      </c>
      <c r="C55" t="s">
        <v>16</v>
      </c>
      <c r="D55" s="11">
        <v>1.38</v>
      </c>
      <c r="E55" t="s">
        <v>17</v>
      </c>
      <c r="F55" s="11">
        <f>B55*D55</f>
        <v>2180.124</v>
      </c>
    </row>
    <row r="56" spans="1:6" ht="12.75">
      <c r="A56" s="4" t="s">
        <v>35</v>
      </c>
      <c r="F56" s="8">
        <f>SUM(F55)</f>
        <v>2180.124</v>
      </c>
    </row>
    <row r="57" spans="1:6" ht="12.75">
      <c r="A57" s="1" t="s">
        <v>36</v>
      </c>
      <c r="B57" s="1"/>
      <c r="F57" s="8">
        <f>F28+F35+F46+F52+F56</f>
        <v>17092.635345046674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136.7410827603734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17229.37642780705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87</v>
      </c>
    </row>
    <row r="61" spans="1:6" ht="12.75">
      <c r="A61" s="13"/>
      <c r="B61" s="39">
        <v>40909</v>
      </c>
      <c r="C61" s="40">
        <v>-47929</v>
      </c>
      <c r="D61" s="43">
        <f>F20</f>
        <v>12120.1</v>
      </c>
      <c r="E61" s="43">
        <f>F59</f>
        <v>17229.37642780705</v>
      </c>
      <c r="F61" s="44">
        <f>C61+D61-E61</f>
        <v>-53038.27642780705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2011-12-20T11:38:36Z</cp:lastPrinted>
  <dcterms:created xsi:type="dcterms:W3CDTF">2008-08-18T07:30:19Z</dcterms:created>
  <dcterms:modified xsi:type="dcterms:W3CDTF">2012-03-28T13:09:36Z</dcterms:modified>
  <cp:category/>
  <cp:version/>
  <cp:contentType/>
  <cp:contentStatus/>
</cp:coreProperties>
</file>