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<sst xmlns="http://schemas.openxmlformats.org/spreadsheetml/2006/main" count="120" uniqueCount="94">
  <si>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</si>
  <si>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</si>
  <si>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</si>
  <si>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</si>
  <si>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</si>
  <si>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</si>
  <si>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</si>
  <si>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</si>
  <si>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</si>
  <si>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</si>
  <si>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</si>
  <si>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</si>
  <si>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</si>
  <si>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</si>
  <si>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</si>
  <si>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</si>
  <si>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</si>
  <si>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</si>
  <si>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</si>
  <si>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</si>
  <si>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</si>
  <si>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</si>
  <si>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</si>
  <si>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</si>
  <si>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</si>
  <si>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</si>
  <si>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</si>
  <si>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</si>
  <si>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</si>
  <si>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</si>
  <si>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</si>
  <si>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</si>
  <si>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</si>
  <si>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</si>
  <si>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</si>
  <si>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</si>
  <si>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</si>
  <si>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</si>
  <si>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</si>
  <si>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</si>
  <si>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</si>
  <si>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</si>
  <si>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</si>
  <si>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</si>
  <si>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</si>
  <si>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</si>
  <si>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</si>
  <si>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</si>
  <si>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</si>
  <si>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</si>
  <si>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</si>
  <si>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</si>
  <si>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</si>
  <si>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</si>
  <si>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</si>
  <si>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</si>
  <si>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</si>
  <si>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</si>
  <si>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</si>
  <si>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</si>
  <si>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</si>
  <si>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</si>
  <si>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</si>
  <si>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</si>
  <si>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</si>
  <si>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</si>
  <si>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</si>
  <si>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</si>
  <si>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</si>
  <si>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</si>
  <si>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</si>
  <si>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</si>
  <si>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</si>
  <si>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</si>
  <si>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</si>
  <si>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</si>
  <si>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</si>
  <si>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</si>
  <si>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</si>
  <si>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</si>
  <si>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</si>
  <si>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</si>
  <si>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</si>
  <si>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</si>
  <si>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</si>
  <si>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</si>
  <si>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</si>
  <si>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</si>
  <si>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</si>
  <si>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</si>
  <si>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</si>
  <si>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01.09.</t>
  </si>
  <si>
    <t>август</t>
  </si>
  <si>
    <t xml:space="preserve">                    за август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</si>
</sst>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702</v>
      </c>
      <c r="F7" t="s">
        <v>73</v>
      </c>
      <c r="J7" s="15"/>
      <c r="K7" s="15" t="s">
        <v>51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/>
    </row>
    <row r="10" spans="1:13" ht="12.75">
      <c r="A10" t="s">
        <v>5</v>
      </c>
      <c r="E10">
        <v>70</v>
      </c>
      <c r="F10" t="s">
        <v>73</v>
      </c>
      <c r="J10" s="16"/>
      <c r="K10" s="18" t="s">
        <v>56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1352</v>
      </c>
      <c r="F11" t="s">
        <v>73</v>
      </c>
      <c r="J11" s="14">
        <v>3</v>
      </c>
      <c r="K11" s="17" t="s">
        <v>54</v>
      </c>
      <c r="L11" s="22"/>
      <c r="M11" s="33"/>
    </row>
    <row r="12" spans="1:13" ht="12.75">
      <c r="A12" t="s">
        <v>7</v>
      </c>
      <c r="E12">
        <v>42.1</v>
      </c>
      <c r="F12" t="s">
        <v>73</v>
      </c>
      <c r="J12" s="16"/>
      <c r="K12" s="18" t="s">
        <v>55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4373.01</v>
      </c>
      <c r="J16" s="15" t="s">
        <v>61</v>
      </c>
      <c r="K16" s="26" t="s">
        <v>62</v>
      </c>
      <c r="L16" s="21">
        <v>1.53</v>
      </c>
      <c r="M16" s="33">
        <f>L16*81.37*1.202</f>
        <v>149.6443122</v>
      </c>
    </row>
    <row r="17" spans="1:13" ht="12.75">
      <c r="A17" t="s">
        <v>10</v>
      </c>
      <c r="F17" s="5">
        <v>2086.69</v>
      </c>
      <c r="J17" s="16" t="s">
        <v>63</v>
      </c>
      <c r="K17" s="18" t="s">
        <v>64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0.4771747606339798</v>
      </c>
      <c r="J18" s="20"/>
      <c r="K18" s="27" t="s">
        <v>65</v>
      </c>
      <c r="L18" s="28">
        <f>SUM(L7:L17)</f>
        <v>3.5300000000000002</v>
      </c>
      <c r="M18" s="34">
        <f>SUM(M7:M17)</f>
        <v>345.25779220000004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2086.69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>L22*81.37*1.202*1.15</f>
        <v>0</v>
      </c>
    </row>
    <row r="23" spans="10:13" ht="12.75">
      <c r="J23" s="23">
        <v>2</v>
      </c>
      <c r="K23" s="43"/>
      <c r="L23" s="23"/>
      <c r="M23" s="33">
        <f aca="true" t="shared" si="0" ref="M23:M31">L23*81.37*1.202*1.15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83</v>
      </c>
      <c r="F25" s="11">
        <v>1036.12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90</v>
      </c>
      <c r="F27" s="5">
        <v>0</v>
      </c>
      <c r="J27" s="23">
        <v>6</v>
      </c>
      <c r="K27" s="43"/>
      <c r="L27" s="23"/>
      <c r="M27" s="33">
        <f t="shared" si="0"/>
        <v>0</v>
      </c>
    </row>
    <row r="28" spans="1:13" ht="12.75">
      <c r="A28" s="4" t="s">
        <v>39</v>
      </c>
      <c r="F28" s="32">
        <f>F25+F26+F27</f>
        <v>1036.12</v>
      </c>
      <c r="J28" s="23">
        <v>7</v>
      </c>
      <c r="K28" s="43"/>
      <c r="L28" s="23"/>
      <c r="M28" s="33">
        <f t="shared" si="0"/>
        <v>0</v>
      </c>
    </row>
    <row r="29" spans="1:13" ht="12.75">
      <c r="A29" s="4" t="s">
        <v>20</v>
      </c>
      <c r="J29" s="23">
        <v>8</v>
      </c>
      <c r="K29" s="43"/>
      <c r="L29" s="23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659.88</v>
      </c>
      <c r="J30" s="23">
        <v>9</v>
      </c>
      <c r="K30" s="43"/>
      <c r="L30" s="23"/>
      <c r="M30" s="33">
        <f t="shared" si="0"/>
        <v>0</v>
      </c>
    </row>
    <row r="31" spans="1:13" ht="12.75">
      <c r="A31" t="s">
        <v>87</v>
      </c>
      <c r="J31" s="25">
        <v>10</v>
      </c>
      <c r="K31" s="44"/>
      <c r="L31" s="25"/>
      <c r="M31" s="33">
        <f t="shared" si="0"/>
        <v>0</v>
      </c>
    </row>
    <row r="32" spans="2:13" ht="12.75">
      <c r="B32">
        <f>F32/D32</f>
        <v>340</v>
      </c>
      <c r="C32" t="s">
        <v>21</v>
      </c>
      <c r="D32" s="5">
        <v>2.89</v>
      </c>
      <c r="E32" t="s">
        <v>18</v>
      </c>
      <c r="F32" s="5">
        <v>982.6</v>
      </c>
      <c r="J32" s="20"/>
      <c r="K32" s="30" t="s">
        <v>65</v>
      </c>
      <c r="L32" s="28">
        <f>SUM(L31:L31)</f>
        <v>0</v>
      </c>
      <c r="M32" s="34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2" t="s">
        <v>42</v>
      </c>
      <c r="K34" s="22"/>
      <c r="L34" s="22" t="s">
        <v>70</v>
      </c>
      <c r="M34" s="22" t="s">
        <v>48</v>
      </c>
    </row>
    <row r="35" spans="1:13" ht="12.75">
      <c r="A35" s="4" t="s">
        <v>22</v>
      </c>
      <c r="B35" s="10"/>
      <c r="C35" s="10"/>
      <c r="F35" s="32">
        <f>SUM(F30:F34)</f>
        <v>1642.48</v>
      </c>
      <c r="J35" s="23" t="s">
        <v>43</v>
      </c>
      <c r="K35" s="23" t="s">
        <v>44</v>
      </c>
      <c r="L35" s="23"/>
      <c r="M35" s="23" t="s">
        <v>71</v>
      </c>
    </row>
    <row r="36" spans="1:13" ht="12.75">
      <c r="A36" s="4" t="s">
        <v>23</v>
      </c>
      <c r="B36" s="4"/>
      <c r="J36" s="23">
        <v>1</v>
      </c>
      <c r="K36" s="43"/>
      <c r="L36" s="23"/>
      <c r="M36" s="23"/>
    </row>
    <row r="37" spans="1:13" ht="12.75">
      <c r="A37" t="s">
        <v>24</v>
      </c>
      <c r="C37">
        <v>143189</v>
      </c>
      <c r="D37">
        <v>219171.6</v>
      </c>
      <c r="E37">
        <v>702</v>
      </c>
      <c r="F37" s="36">
        <f>C37/D37*E37</f>
        <v>458.630032358207</v>
      </c>
      <c r="J37" s="23">
        <v>2</v>
      </c>
      <c r="K37" s="43"/>
      <c r="L37" s="23"/>
      <c r="M37" s="23"/>
    </row>
    <row r="38" spans="1:13" ht="12.75">
      <c r="A38" t="s">
        <v>25</v>
      </c>
      <c r="C38">
        <v>107658</v>
      </c>
      <c r="D38">
        <v>219171.6</v>
      </c>
      <c r="E38">
        <v>702</v>
      </c>
      <c r="F38" s="36">
        <f>C38/D38*E38</f>
        <v>344.8253149586899</v>
      </c>
      <c r="J38" s="23">
        <v>3</v>
      </c>
      <c r="K38" s="43"/>
      <c r="L38" s="23"/>
      <c r="M38" s="23"/>
    </row>
    <row r="39" spans="1:13" ht="12.75">
      <c r="A39" t="s">
        <v>26</v>
      </c>
      <c r="F39" s="11">
        <f>M32</f>
        <v>0</v>
      </c>
      <c r="J39" s="23">
        <v>4</v>
      </c>
      <c r="K39" s="43"/>
      <c r="L39" s="23"/>
      <c r="M39" s="23"/>
    </row>
    <row r="40" spans="1:13" ht="12.75">
      <c r="A40" t="s">
        <v>81</v>
      </c>
      <c r="F40" s="5"/>
      <c r="J40" s="23">
        <v>5</v>
      </c>
      <c r="K40" s="43"/>
      <c r="L40" s="23"/>
      <c r="M40" s="23"/>
    </row>
    <row r="41" spans="2:13" ht="12.75">
      <c r="B41">
        <v>702</v>
      </c>
      <c r="C41" t="s">
        <v>17</v>
      </c>
      <c r="D41" s="5"/>
      <c r="F41" s="11">
        <f>B41*D41</f>
        <v>0</v>
      </c>
      <c r="J41" s="23">
        <v>6</v>
      </c>
      <c r="K41" s="43"/>
      <c r="L41" s="23"/>
      <c r="M41" s="23"/>
    </row>
    <row r="42" spans="1:13" ht="12.75">
      <c r="A42" t="s">
        <v>27</v>
      </c>
      <c r="F42" s="11">
        <f>M51</f>
        <v>0</v>
      </c>
      <c r="J42" s="23">
        <v>7</v>
      </c>
      <c r="K42" s="43"/>
      <c r="L42" s="23"/>
      <c r="M42" s="23"/>
    </row>
    <row r="43" spans="1:13" ht="12.75">
      <c r="A43" t="s">
        <v>28</v>
      </c>
      <c r="F43" s="5"/>
      <c r="J43" s="23">
        <v>8</v>
      </c>
      <c r="K43" s="43"/>
      <c r="L43" s="23"/>
      <c r="M43" s="23"/>
    </row>
    <row r="44" spans="1:13" ht="12.75">
      <c r="A44" t="s">
        <v>29</v>
      </c>
      <c r="F44" s="5"/>
      <c r="J44" s="23">
        <v>9</v>
      </c>
      <c r="K44" s="43"/>
      <c r="L44" s="23"/>
      <c r="M44" s="23"/>
    </row>
    <row r="45" spans="2:13" ht="12.75">
      <c r="B45">
        <v>702</v>
      </c>
      <c r="C45" t="s">
        <v>17</v>
      </c>
      <c r="D45" s="11">
        <v>0.21</v>
      </c>
      <c r="E45" t="s">
        <v>18</v>
      </c>
      <c r="F45" s="11">
        <f>B45*D45</f>
        <v>147.42</v>
      </c>
      <c r="J45" s="23">
        <v>10</v>
      </c>
      <c r="K45" s="43"/>
      <c r="L45" s="23"/>
      <c r="M45" s="23"/>
    </row>
    <row r="46" spans="1:13" ht="12.75">
      <c r="A46" s="4" t="s">
        <v>30</v>
      </c>
      <c r="B46" s="10"/>
      <c r="C46" s="10"/>
      <c r="F46" s="32">
        <f>SUM(F37:F45)</f>
        <v>950.8753473168969</v>
      </c>
      <c r="J46" s="23">
        <v>11</v>
      </c>
      <c r="K46" s="43"/>
      <c r="L46" s="23"/>
      <c r="M46" s="23"/>
    </row>
    <row r="47" spans="1:13" ht="12.75">
      <c r="A47" s="4" t="s">
        <v>31</v>
      </c>
      <c r="F47" s="5"/>
      <c r="J47" s="23">
        <v>12</v>
      </c>
      <c r="K47" s="43"/>
      <c r="L47" s="23"/>
      <c r="M47" s="23"/>
    </row>
    <row r="48" spans="1:13" ht="12.75">
      <c r="A48" t="s">
        <v>32</v>
      </c>
      <c r="B48">
        <v>702</v>
      </c>
      <c r="C48" t="s">
        <v>73</v>
      </c>
      <c r="D48" s="5">
        <v>0.13</v>
      </c>
      <c r="E48" t="s">
        <v>18</v>
      </c>
      <c r="F48" s="11">
        <f>B48*D48</f>
        <v>91.26</v>
      </c>
      <c r="J48" s="23">
        <v>13</v>
      </c>
      <c r="K48" s="43"/>
      <c r="L48" s="23"/>
      <c r="M48" s="23"/>
    </row>
    <row r="49" spans="1:13" ht="12.75">
      <c r="A49" t="s">
        <v>33</v>
      </c>
      <c r="F49" s="5"/>
      <c r="J49" s="23">
        <v>14</v>
      </c>
      <c r="K49" s="43"/>
      <c r="L49" s="23"/>
      <c r="M49" s="23"/>
    </row>
    <row r="50" spans="1:13" ht="12.75">
      <c r="A50" s="7" t="s">
        <v>82</v>
      </c>
      <c r="F50" s="5"/>
      <c r="J50" s="25">
        <v>15</v>
      </c>
      <c r="K50" s="44"/>
      <c r="L50" s="25"/>
      <c r="M50" s="25"/>
    </row>
    <row r="51" spans="2:13" ht="12.75">
      <c r="B51">
        <v>702</v>
      </c>
      <c r="C51" t="s">
        <v>17</v>
      </c>
      <c r="D51" s="11">
        <v>0.61</v>
      </c>
      <c r="E51" t="s">
        <v>18</v>
      </c>
      <c r="F51" s="11">
        <f>B51*D51</f>
        <v>428.21999999999997</v>
      </c>
      <c r="J51" s="20"/>
      <c r="K51" s="20"/>
      <c r="L51" s="31" t="s">
        <v>72</v>
      </c>
      <c r="M51" s="34">
        <f>SUM(M36:M50)</f>
        <v>0</v>
      </c>
    </row>
    <row r="52" spans="1:6" ht="12.75">
      <c r="A52" s="4" t="s">
        <v>34</v>
      </c>
      <c r="F52" s="32">
        <f>F48+F51</f>
        <v>519.48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702</v>
      </c>
      <c r="C55" t="s">
        <v>17</v>
      </c>
      <c r="D55" s="11">
        <v>1.29</v>
      </c>
      <c r="E55" t="s">
        <v>18</v>
      </c>
      <c r="F55" s="11">
        <f>B55*D55</f>
        <v>905.58</v>
      </c>
    </row>
    <row r="56" spans="1:6" ht="12.75">
      <c r="A56" s="4" t="s">
        <v>37</v>
      </c>
      <c r="F56" s="8">
        <f>SUM(F55)</f>
        <v>905.58</v>
      </c>
    </row>
    <row r="57" spans="1:6" ht="12.75">
      <c r="A57" s="1" t="s">
        <v>38</v>
      </c>
      <c r="B57" s="1"/>
      <c r="F57" s="32">
        <f>F28+F35+F46+F52+F56</f>
        <v>5054.535347316896</v>
      </c>
    </row>
    <row r="58" spans="1:6" ht="12.75">
      <c r="A58" s="1" t="s">
        <v>40</v>
      </c>
      <c r="B58" s="37">
        <v>0.008</v>
      </c>
      <c r="C58" s="1"/>
      <c r="D58" s="1"/>
      <c r="E58" s="1"/>
      <c r="F58" s="32">
        <f>F57*0.8%</f>
        <v>40.43628277853517</v>
      </c>
    </row>
    <row r="59" spans="1:6" ht="15">
      <c r="A59" s="12" t="s">
        <v>41</v>
      </c>
      <c r="B59" s="12"/>
      <c r="C59" s="12"/>
      <c r="D59" s="12"/>
      <c r="E59" s="12"/>
      <c r="F59" s="35">
        <f>F57+F58</f>
        <v>5094.9716300954315</v>
      </c>
    </row>
    <row r="60" spans="2:6" ht="12.75">
      <c r="B60" s="38" t="s">
        <v>77</v>
      </c>
      <c r="C60" s="39" t="s">
        <v>78</v>
      </c>
      <c r="D60" s="22" t="s">
        <v>79</v>
      </c>
      <c r="E60" s="22" t="s">
        <v>80</v>
      </c>
      <c r="F60" s="42" t="s">
        <v>91</v>
      </c>
    </row>
    <row r="61" spans="1:6" ht="12.75">
      <c r="A61" s="13"/>
      <c r="B61" s="40">
        <v>41122</v>
      </c>
      <c r="C61" s="41">
        <v>-76538</v>
      </c>
      <c r="D61" s="45">
        <f>F20</f>
        <v>2086.69</v>
      </c>
      <c r="E61" s="45">
        <f>F59</f>
        <v>5094.9716300954315</v>
      </c>
      <c r="F61" s="46">
        <f>C61+D61-E61</f>
        <v>-79546.28163009543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2011-12-19T15:44:18Z</cp:lastPrinted>
  <dcterms:created xsi:type="dcterms:W3CDTF">2008-08-18T07:30:19Z</dcterms:created>
  <dcterms:modified xsi:type="dcterms:W3CDTF">2012-11-06T12:42:50Z</dcterms:modified>
  <cp:category/>
  <cp:version/>
  <cp:contentType/>
  <cp:contentStatus/>
</cp:coreProperties>
</file>