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<sst xmlns="http://schemas.openxmlformats.org/spreadsheetml/2006/main" count="132" uniqueCount="104">
  <si>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</si>
  <si>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</si>
  <si>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</si>
  <si>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</si>
  <si>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</si>
  <si>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</si>
  <si>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</si>
  <si>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</si>
  <si>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</si>
  <si>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</si>
  <si>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</si>
  <si>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</si>
  <si>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</si>
  <si>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</si>
  <si>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</si>
  <si>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</si>
  <si>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</si>
  <si>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</si>
  <si>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</si>
  <si>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</si>
  <si>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</si>
  <si>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</si>
  <si>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</si>
  <si>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</si>
  <si>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</si>
  <si>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</si>
  <si>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</si>
  <si>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</si>
  <si>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</si>
  <si>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</si>
  <si>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</si>
  <si>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</si>
  <si>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</si>
  <si>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</si>
  <si>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</si>
  <si>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</si>
  <si>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</si>
  <si>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</si>
  <si>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</si>
  <si>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</si>
  <si>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</si>
  <si>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</si>
  <si>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</si>
  <si>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</si>
  <si>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</si>
  <si>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</si>
  <si>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</si>
  <si>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</si>
  <si>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</si>
  <si>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</si>
  <si>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</si>
  <si>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</si>
  <si>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</si>
  <si>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</si>
  <si>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</si>
  <si>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</si>
  <si>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</si>
  <si>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</si>
  <si>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</si>
  <si>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</si>
  <si>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</si>
  <si>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</si>
  <si>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</si>
  <si>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</si>
  <si>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</si>
  <si>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</si>
  <si>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</si>
  <si>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</si>
  <si>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</si>
  <si>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</si>
  <si>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</si>
  <si>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</si>
  <si>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</si>
  <si>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</si>
  <si>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</si>
  <si>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</si>
  <si>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</si>
  <si>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</si>
  <si>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</si>
  <si>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</si>
  <si>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</si>
  <si>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</si>
  <si>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</si>
  <si>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</si>
  <si>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</si>
  <si>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1.2 Аренда (Спарк,эр-телеком)</t>
  </si>
  <si>
    <t>Лампа</t>
  </si>
  <si>
    <t>3.  Материалы</t>
  </si>
  <si>
    <t>1шт</t>
  </si>
  <si>
    <t>Патрон</t>
  </si>
  <si>
    <t>ост.на 01.02.</t>
  </si>
  <si>
    <t>январь</t>
  </si>
  <si>
    <t>2012 г.</t>
  </si>
  <si>
    <t xml:space="preserve">                    за январь   2012 г.</t>
  </si>
  <si>
    <t>1) Вывоз и захоронение ТБО</t>
  </si>
  <si>
    <t>2) Дежурное освещение</t>
  </si>
  <si>
    <t>3) Дератизация</t>
  </si>
  <si>
    <t>4) ВДПО</t>
  </si>
  <si>
    <t>Отогрев стояка ХВС</t>
  </si>
  <si>
    <t>Демонтаж, монтаж эл.узла для прочистки сопла</t>
  </si>
  <si>
    <t>Забивка слуховых окон тесом</t>
  </si>
  <si>
    <t>Смена ламп (8шт)</t>
  </si>
  <si>
    <t>8шт</t>
  </si>
  <si>
    <t>Смена патрона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</si>
</sst>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41" sqref="K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91</v>
      </c>
      <c r="D3" s="1" t="s">
        <v>92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33538.53</v>
      </c>
      <c r="J17" s="16" t="s">
        <v>62</v>
      </c>
      <c r="K17" s="18" t="s">
        <v>63</v>
      </c>
      <c r="L17" s="23">
        <v>5.42</v>
      </c>
      <c r="M17" s="33">
        <f>L17*81.37*1.202</f>
        <v>530.1125308</v>
      </c>
    </row>
    <row r="18" spans="2:13" ht="12.75">
      <c r="B18" t="s">
        <v>11</v>
      </c>
      <c r="F18" s="9">
        <f>F17/F16</f>
        <v>0.9238852150399899</v>
      </c>
      <c r="J18" s="20"/>
      <c r="K18" s="27" t="s">
        <v>64</v>
      </c>
      <c r="L18" s="28">
        <f>SUM(L7:L17)</f>
        <v>20.42</v>
      </c>
      <c r="M18" s="34">
        <f>SUM(M7:M17)</f>
        <v>1997.2136308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34058.53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35">
        <v>1</v>
      </c>
      <c r="M22" s="33">
        <f>L22*81.37*1.202</f>
        <v>97.80674</v>
      </c>
    </row>
    <row r="23" spans="10:13" ht="12.75">
      <c r="J23" s="20">
        <v>2</v>
      </c>
      <c r="K23" s="20" t="s">
        <v>99</v>
      </c>
      <c r="L23" s="35">
        <v>3.1</v>
      </c>
      <c r="M23" s="33">
        <f aca="true" t="shared" si="0" ref="M23:M34">L23*81.37*1.202</f>
        <v>303.200894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35">
        <v>1</v>
      </c>
      <c r="M24" s="33">
        <f t="shared" si="0"/>
        <v>97.80674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 t="s">
        <v>101</v>
      </c>
      <c r="L25" s="35">
        <v>0.56</v>
      </c>
      <c r="M25" s="33">
        <f t="shared" si="0"/>
        <v>54.771774400000005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 t="s">
        <v>103</v>
      </c>
      <c r="L26" s="35">
        <v>0.39</v>
      </c>
      <c r="M26" s="33">
        <f t="shared" si="0"/>
        <v>38.144628600000004</v>
      </c>
    </row>
    <row r="27" spans="1:13" ht="12.75">
      <c r="A27" s="6" t="s">
        <v>87</v>
      </c>
      <c r="F27" s="5"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38</v>
      </c>
      <c r="F28" s="32">
        <f>F25+F26+F27</f>
        <v>6730.719999999999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94</v>
      </c>
      <c r="D30" s="5">
        <v>0.98</v>
      </c>
      <c r="E30" t="s">
        <v>17</v>
      </c>
      <c r="F30" s="11">
        <f>E7*D30</f>
        <v>3396.288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95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442.00000000000006</v>
      </c>
      <c r="C32" t="s">
        <v>20</v>
      </c>
      <c r="D32" s="5">
        <v>2.73</v>
      </c>
      <c r="E32" t="s">
        <v>17</v>
      </c>
      <c r="F32" s="5">
        <v>1206.66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96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97</v>
      </c>
      <c r="B34">
        <v>3465.6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4602.948</v>
      </c>
      <c r="J35" s="20"/>
      <c r="K35" s="30" t="s">
        <v>64</v>
      </c>
      <c r="L35" s="34">
        <f>SUM(L22:L34)</f>
        <v>6.05</v>
      </c>
      <c r="M35" s="34">
        <f>SUM(M22:M34)</f>
        <v>591.730777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141135</v>
      </c>
      <c r="D37">
        <v>219171.6</v>
      </c>
      <c r="E37">
        <v>3465.6</v>
      </c>
      <c r="F37" s="36">
        <f>C37/D37*E37</f>
        <v>2231.6643944744665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126299</v>
      </c>
      <c r="D38">
        <v>219171.6</v>
      </c>
      <c r="E38">
        <v>3465.6</v>
      </c>
      <c r="F38" s="36">
        <f>C38/D38*E38</f>
        <v>1997.073591651473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591.730777</v>
      </c>
      <c r="J39" s="20">
        <v>1</v>
      </c>
      <c r="K39" s="20" t="s">
        <v>86</v>
      </c>
      <c r="L39" s="25" t="s">
        <v>102</v>
      </c>
      <c r="M39" s="25">
        <v>45.44</v>
      </c>
    </row>
    <row r="40" spans="1:13" ht="12.75">
      <c r="A40" t="s">
        <v>80</v>
      </c>
      <c r="J40" s="20">
        <v>2</v>
      </c>
      <c r="K40" s="20" t="s">
        <v>89</v>
      </c>
      <c r="L40" s="25" t="s">
        <v>88</v>
      </c>
      <c r="M40" s="25">
        <v>11</v>
      </c>
    </row>
    <row r="41" spans="2:13" ht="12.75">
      <c r="B41">
        <v>3465.6</v>
      </c>
      <c r="C41" t="s">
        <v>16</v>
      </c>
      <c r="D41" s="5"/>
      <c r="F41" s="11">
        <f>B41*D41</f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M54</f>
        <v>56.44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0.23</v>
      </c>
      <c r="E45" t="s">
        <v>17</v>
      </c>
      <c r="F45" s="11">
        <f>B45*D45</f>
        <v>797.088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5673.996763125939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0.12</v>
      </c>
      <c r="E48" t="s">
        <v>17</v>
      </c>
      <c r="F48" s="11">
        <f>B48*D48</f>
        <v>415.87199999999996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0.57</v>
      </c>
      <c r="E51" t="s">
        <v>17</v>
      </c>
      <c r="F51" s="11">
        <f>B51*D51</f>
        <v>1975.3919999999998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2391.2639999999997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56.44</v>
      </c>
    </row>
    <row r="55" spans="2:6" ht="12.75">
      <c r="B55">
        <v>3465.6</v>
      </c>
      <c r="C55" t="s">
        <v>16</v>
      </c>
      <c r="D55" s="11">
        <v>1.38</v>
      </c>
      <c r="E55" t="s">
        <v>17</v>
      </c>
      <c r="F55" s="11">
        <f>B55*D55</f>
        <v>4782.527999999999</v>
      </c>
    </row>
    <row r="56" spans="1:6" ht="12.75">
      <c r="A56" s="4" t="s">
        <v>36</v>
      </c>
      <c r="F56" s="32">
        <f>SUM(F55)</f>
        <v>4782.527999999999</v>
      </c>
    </row>
    <row r="57" spans="1:6" ht="12.75">
      <c r="A57" s="1" t="s">
        <v>37</v>
      </c>
      <c r="B57" s="1"/>
      <c r="F57" s="46">
        <f>F28+F35+F46+F52+F56</f>
        <v>24181.456763125938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193.45165410500752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24374.908417230945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90</v>
      </c>
    </row>
    <row r="61" spans="1:6" ht="12.75">
      <c r="A61" s="13"/>
      <c r="B61" s="41">
        <v>40909</v>
      </c>
      <c r="C61" s="42">
        <v>-25501</v>
      </c>
      <c r="D61" s="44">
        <f>F20</f>
        <v>34058.53</v>
      </c>
      <c r="E61" s="44">
        <f>F59</f>
        <v>24374.908417230945</v>
      </c>
      <c r="F61" s="45">
        <f>C61+D61-E61</f>
        <v>-15817.378417230946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2011-12-17T09:39:04Z</cp:lastPrinted>
  <dcterms:created xsi:type="dcterms:W3CDTF">2008-08-18T07:30:19Z</dcterms:created>
  <dcterms:modified xsi:type="dcterms:W3CDTF">2012-03-22T17:28:51Z</dcterms:modified>
  <cp:category/>
  <cp:version/>
  <cp:contentType/>
  <cp:contentStatus/>
</cp:coreProperties>
</file>