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<sst xmlns="http://schemas.openxmlformats.org/spreadsheetml/2006/main" count="138" uniqueCount="107">
  <si>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</si>
  <si>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</si>
  <si>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</si>
  <si>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</si>
  <si>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</si>
  <si>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</si>
  <si>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</si>
  <si>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</si>
  <si>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</si>
  <si>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</si>
  <si>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</si>
  <si>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</si>
  <si>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</si>
  <si>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</si>
  <si>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</si>
  <si>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</si>
  <si>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</si>
  <si>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</si>
  <si>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</si>
  <si>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</si>
  <si>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</si>
  <si>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</si>
  <si>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</si>
  <si>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</si>
  <si>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</si>
  <si>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</si>
  <si>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</si>
  <si>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</si>
  <si>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</si>
  <si>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</si>
  <si>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</si>
  <si>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</si>
  <si>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</si>
  <si>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</si>
  <si>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</si>
  <si>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</si>
  <si>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</si>
  <si>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</si>
  <si>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</si>
  <si>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</si>
  <si>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</si>
  <si>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</si>
  <si>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</si>
  <si>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</si>
  <si>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</si>
  <si>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</si>
  <si>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</si>
  <si>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</si>
  <si>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</si>
  <si>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</si>
  <si>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</si>
  <si>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</si>
  <si>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</si>
  <si>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</si>
  <si>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</si>
  <si>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</si>
  <si>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</si>
  <si>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</si>
  <si>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</si>
  <si>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</si>
  <si>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</si>
  <si>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</si>
  <si>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</si>
  <si>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</si>
  <si>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</si>
  <si>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</si>
  <si>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</si>
  <si>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</si>
  <si>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</si>
  <si>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</si>
  <si>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</si>
  <si>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</si>
  <si>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</si>
  <si>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</si>
  <si>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</si>
  <si>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</si>
  <si>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</si>
  <si>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</si>
  <si>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</si>
  <si>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</si>
  <si>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</si>
  <si>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</si>
  <si>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</si>
  <si>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</si>
  <si>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</si>
  <si>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(эр-телеком)</t>
  </si>
  <si>
    <t>3.  Материалы</t>
  </si>
  <si>
    <t>ост.на 01.02.</t>
  </si>
  <si>
    <t>январь</t>
  </si>
  <si>
    <t>2012 г.</t>
  </si>
  <si>
    <t xml:space="preserve">                    за  январь  2012 г.</t>
  </si>
  <si>
    <t>1) Вывоз и захоронение ТБО</t>
  </si>
  <si>
    <t>2) Дежурное освещение</t>
  </si>
  <si>
    <t>3) Дератизация</t>
  </si>
  <si>
    <t>4) ВДПО</t>
  </si>
  <si>
    <t>Отогрев стояка ХВС</t>
  </si>
  <si>
    <t>Смена вентиля Д 20 (1шт)</t>
  </si>
  <si>
    <t>Вентиль Д 20</t>
  </si>
  <si>
    <t>1шт</t>
  </si>
  <si>
    <t>Сгон Д 20</t>
  </si>
  <si>
    <t>К/гайка 20</t>
  </si>
  <si>
    <t>Муфта 20</t>
  </si>
  <si>
    <t>Смена сгона Д 20 (1шт)</t>
  </si>
  <si>
    <t>Демонтаж, монтаж шайбы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</si>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</sst>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90</v>
      </c>
    </row>
    <row r="3" spans="2:13" ht="12.75">
      <c r="B3" s="1" t="s">
        <v>83</v>
      </c>
      <c r="C3" s="8" t="s">
        <v>88</v>
      </c>
      <c r="D3" s="1" t="s">
        <v>89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8</v>
      </c>
      <c r="M7" s="33">
        <f>L7*81.377*1.202</f>
        <v>782.5212319999999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3</v>
      </c>
      <c r="M10" s="33">
        <f>L10*81.377*1.202</f>
        <v>293.44546199999996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2</v>
      </c>
      <c r="M12" s="33">
        <f>L12*81.377*1.202</f>
        <v>195.63030799999999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33652.07</v>
      </c>
      <c r="J16" s="15" t="s">
        <v>53</v>
      </c>
      <c r="K16" s="26" t="s">
        <v>54</v>
      </c>
      <c r="L16" s="21">
        <v>3</v>
      </c>
      <c r="M16" s="33">
        <f>L16*81.377*1.202</f>
        <v>293.44546199999996</v>
      </c>
    </row>
    <row r="17" spans="1:13" ht="12.75">
      <c r="A17" t="s">
        <v>10</v>
      </c>
      <c r="F17" s="5">
        <v>33925.48</v>
      </c>
      <c r="J17" s="16" t="s">
        <v>55</v>
      </c>
      <c r="K17" s="18" t="s">
        <v>56</v>
      </c>
      <c r="L17" s="23">
        <v>3.67</v>
      </c>
      <c r="M17" s="33">
        <f>L17*81.377*1.202</f>
        <v>358.98161517999995</v>
      </c>
    </row>
    <row r="18" spans="2:13" ht="12.75">
      <c r="B18" t="s">
        <v>11</v>
      </c>
      <c r="F18" s="9">
        <f>F17/F16</f>
        <v>1.0081246116509328</v>
      </c>
      <c r="J18" s="20"/>
      <c r="K18" s="27" t="s">
        <v>57</v>
      </c>
      <c r="L18" s="28">
        <f>SUM(L7:L17)</f>
        <v>19.67</v>
      </c>
      <c r="M18" s="34">
        <f>SUM(M7:M17)</f>
        <v>1924.0240791799997</v>
      </c>
    </row>
    <row r="19" spans="1:11" ht="12.75">
      <c r="A19" t="s">
        <v>85</v>
      </c>
      <c r="F19" s="5">
        <v>400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34325.48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4</v>
      </c>
      <c r="M22" s="33">
        <f>L22*81.377*1.202</f>
        <v>391.26061599999997</v>
      </c>
    </row>
    <row r="23" spans="10:13" ht="12.75">
      <c r="J23" s="20">
        <v>2</v>
      </c>
      <c r="K23" s="20" t="s">
        <v>96</v>
      </c>
      <c r="L23" s="25">
        <v>0.81</v>
      </c>
      <c r="M23" s="33">
        <f aca="true" t="shared" si="0" ref="M23:M29">L23*81.377*1.202</f>
        <v>79.23027474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0.29</v>
      </c>
      <c r="M24" s="33">
        <f t="shared" si="0"/>
        <v>28.366394659999997</v>
      </c>
    </row>
    <row r="25" spans="1:13" ht="12.75">
      <c r="A25" t="s">
        <v>15</v>
      </c>
      <c r="D25" t="s">
        <v>76</v>
      </c>
      <c r="F25" s="11">
        <v>3626.43</v>
      </c>
      <c r="J25" s="20">
        <v>4</v>
      </c>
      <c r="K25" s="20" t="s">
        <v>103</v>
      </c>
      <c r="L25" s="25">
        <v>6</v>
      </c>
      <c r="M25" s="33">
        <f t="shared" si="0"/>
        <v>586.8909239999999</v>
      </c>
    </row>
    <row r="26" spans="1:13" ht="12.75">
      <c r="A26" s="6" t="s">
        <v>18</v>
      </c>
      <c r="D26" t="s">
        <v>73</v>
      </c>
      <c r="F26" s="5">
        <v>1724.15</v>
      </c>
      <c r="J26" s="20">
        <v>5</v>
      </c>
      <c r="K26" s="20" t="s">
        <v>104</v>
      </c>
      <c r="L26" s="25">
        <v>0.49</v>
      </c>
      <c r="M26" s="33">
        <f t="shared" si="0"/>
        <v>47.92942546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5350.58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91</v>
      </c>
      <c r="D30" s="5">
        <v>1.01</v>
      </c>
      <c r="E30" t="s">
        <v>17</v>
      </c>
      <c r="F30" s="11">
        <f>E7*D30</f>
        <v>3371.885</v>
      </c>
      <c r="J30" s="20"/>
      <c r="K30" s="30" t="s">
        <v>57</v>
      </c>
      <c r="L30" s="28">
        <f>SUM(L22:L29)</f>
        <v>11.590000000000002</v>
      </c>
      <c r="M30" s="34">
        <f>SUM(M22:M29)</f>
        <v>1133.6776348599997</v>
      </c>
    </row>
    <row r="31" spans="1:11" ht="12.75">
      <c r="A31" t="s">
        <v>92</v>
      </c>
      <c r="K31" s="1" t="s">
        <v>61</v>
      </c>
    </row>
    <row r="32" spans="2:13" ht="12.75">
      <c r="B32">
        <f>F32/D32</f>
        <v>757</v>
      </c>
      <c r="C32" t="s">
        <v>20</v>
      </c>
      <c r="D32" s="5">
        <v>2.73</v>
      </c>
      <c r="E32" t="s">
        <v>17</v>
      </c>
      <c r="F32" s="5">
        <v>2066.61</v>
      </c>
      <c r="J32" s="22" t="s">
        <v>34</v>
      </c>
      <c r="K32" s="22"/>
      <c r="L32" s="22" t="s">
        <v>62</v>
      </c>
      <c r="M32" s="22" t="s">
        <v>40</v>
      </c>
    </row>
    <row r="33" spans="1:13" ht="12.75">
      <c r="A33" t="s">
        <v>93</v>
      </c>
      <c r="B33">
        <v>1022</v>
      </c>
      <c r="C33" t="s">
        <v>16</v>
      </c>
      <c r="D33" s="5">
        <v>0</v>
      </c>
      <c r="E33" t="s">
        <v>17</v>
      </c>
      <c r="F33" s="11">
        <f>B33*D33</f>
        <v>0</v>
      </c>
      <c r="J33" s="23" t="s">
        <v>35</v>
      </c>
      <c r="K33" s="23" t="s">
        <v>36</v>
      </c>
      <c r="L33" s="23"/>
      <c r="M33" s="23" t="s">
        <v>63</v>
      </c>
    </row>
    <row r="34" spans="1:13" ht="12.75">
      <c r="A34" t="s">
        <v>94</v>
      </c>
      <c r="B34">
        <v>3338.5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97</v>
      </c>
      <c r="L34" s="25" t="s">
        <v>98</v>
      </c>
      <c r="M34" s="25">
        <v>147</v>
      </c>
    </row>
    <row r="35" spans="1:13" ht="12.75">
      <c r="A35" s="4" t="s">
        <v>21</v>
      </c>
      <c r="B35" s="10"/>
      <c r="C35" s="10"/>
      <c r="F35" s="32">
        <f>SUM(F30:F34)</f>
        <v>5438.495000000001</v>
      </c>
      <c r="J35" s="20">
        <v>2</v>
      </c>
      <c r="K35" s="20" t="s">
        <v>99</v>
      </c>
      <c r="L35" s="25" t="s">
        <v>98</v>
      </c>
      <c r="M35" s="25">
        <v>14</v>
      </c>
    </row>
    <row r="36" spans="1:13" ht="12.75">
      <c r="A36" s="4" t="s">
        <v>77</v>
      </c>
      <c r="B36" s="4"/>
      <c r="J36" s="20">
        <v>3</v>
      </c>
      <c r="K36" s="20" t="s">
        <v>100</v>
      </c>
      <c r="L36" s="25" t="s">
        <v>98</v>
      </c>
      <c r="M36" s="25">
        <v>15</v>
      </c>
    </row>
    <row r="37" spans="1:13" ht="12.75">
      <c r="A37" t="s">
        <v>22</v>
      </c>
      <c r="C37">
        <v>141135</v>
      </c>
      <c r="D37">
        <v>219171.6</v>
      </c>
      <c r="E37">
        <v>3338.5</v>
      </c>
      <c r="F37" s="35">
        <f>C37/D37*E37</f>
        <v>2149.8186694808996</v>
      </c>
      <c r="J37" s="20">
        <v>4</v>
      </c>
      <c r="K37" s="20" t="s">
        <v>101</v>
      </c>
      <c r="L37" s="25" t="s">
        <v>98</v>
      </c>
      <c r="M37" s="25">
        <v>25</v>
      </c>
    </row>
    <row r="38" spans="1:13" ht="12.75">
      <c r="A38" t="s">
        <v>23</v>
      </c>
      <c r="C38">
        <v>126299</v>
      </c>
      <c r="D38">
        <v>219171.6</v>
      </c>
      <c r="E38">
        <v>3338.5</v>
      </c>
      <c r="F38" s="35">
        <f>C38/D38*E38</f>
        <v>1923.831424783138</v>
      </c>
      <c r="J38" s="20">
        <v>5</v>
      </c>
      <c r="K38" s="20" t="s">
        <v>105</v>
      </c>
      <c r="L38" s="25" t="s">
        <v>106</v>
      </c>
      <c r="M38" s="25">
        <v>39.76</v>
      </c>
    </row>
    <row r="39" spans="1:13" ht="12.75">
      <c r="A39" t="s">
        <v>24</v>
      </c>
      <c r="F39" s="11">
        <f>M30</f>
        <v>1133.6776348599997</v>
      </c>
      <c r="J39" s="20">
        <v>6</v>
      </c>
      <c r="K39" s="20"/>
      <c r="L39" s="25"/>
      <c r="M39" s="25"/>
    </row>
    <row r="40" spans="1:13" ht="12.75">
      <c r="A40" t="s">
        <v>71</v>
      </c>
      <c r="F40" s="5"/>
      <c r="J40" s="20">
        <v>7</v>
      </c>
      <c r="K40" s="20"/>
      <c r="L40" s="25"/>
      <c r="M40" s="25"/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8</v>
      </c>
      <c r="K41" s="20"/>
      <c r="L41" s="25"/>
      <c r="M41" s="25"/>
    </row>
    <row r="42" spans="1:13" ht="12.75">
      <c r="A42" t="s">
        <v>25</v>
      </c>
      <c r="F42" s="11">
        <f>M47</f>
        <v>240.76</v>
      </c>
      <c r="J42" s="20">
        <v>9</v>
      </c>
      <c r="K42" s="20"/>
      <c r="L42" s="25"/>
      <c r="M42" s="25"/>
    </row>
    <row r="43" spans="1:13" ht="12.75">
      <c r="A43" t="s">
        <v>26</v>
      </c>
      <c r="F43" s="5"/>
      <c r="J43" s="20">
        <v>10</v>
      </c>
      <c r="K43" s="20"/>
      <c r="L43" s="25"/>
      <c r="M43" s="25"/>
    </row>
    <row r="44" spans="1:13" ht="12.75">
      <c r="A44" t="s">
        <v>27</v>
      </c>
      <c r="F44" s="5"/>
      <c r="J44" s="20">
        <v>11</v>
      </c>
      <c r="K44" s="20"/>
      <c r="L44" s="25"/>
      <c r="M44" s="25"/>
    </row>
    <row r="45" spans="2:13" ht="12.75">
      <c r="B45">
        <v>3338.5</v>
      </c>
      <c r="C45" t="s">
        <v>16</v>
      </c>
      <c r="D45" s="11">
        <v>0.23</v>
      </c>
      <c r="E45" t="s">
        <v>17</v>
      </c>
      <c r="F45" s="11">
        <f>B45*D45</f>
        <v>767.855</v>
      </c>
      <c r="J45" s="20">
        <v>12</v>
      </c>
      <c r="K45" s="20"/>
      <c r="L45" s="25"/>
      <c r="M45" s="25"/>
    </row>
    <row r="46" spans="1:13" ht="12.75">
      <c r="A46" s="4" t="s">
        <v>78</v>
      </c>
      <c r="B46" s="10"/>
      <c r="C46" s="10"/>
      <c r="F46" s="32">
        <f>SUM(F37:F45)</f>
        <v>6215.942729124037</v>
      </c>
      <c r="J46" s="20">
        <v>13</v>
      </c>
      <c r="K46" s="20"/>
      <c r="L46" s="25"/>
      <c r="M46" s="25"/>
    </row>
    <row r="47" spans="1:13" ht="12.75">
      <c r="A47" s="4" t="s">
        <v>79</v>
      </c>
      <c r="F47" s="5"/>
      <c r="J47" s="20"/>
      <c r="K47" s="20"/>
      <c r="L47" s="31" t="s">
        <v>64</v>
      </c>
      <c r="M47" s="34">
        <f>SUM(M34:M46)</f>
        <v>240.76</v>
      </c>
    </row>
    <row r="48" spans="1:6" ht="12.75">
      <c r="A48" t="s">
        <v>28</v>
      </c>
      <c r="B48">
        <v>3338.5</v>
      </c>
      <c r="C48" t="s">
        <v>66</v>
      </c>
      <c r="D48" s="5">
        <v>0.17</v>
      </c>
      <c r="E48" t="s">
        <v>17</v>
      </c>
      <c r="F48" s="11">
        <f>B48*D48</f>
        <v>567.5450000000001</v>
      </c>
    </row>
    <row r="49" spans="1:6" ht="12.75">
      <c r="A49" t="s">
        <v>29</v>
      </c>
      <c r="F49" s="5"/>
    </row>
    <row r="50" spans="1:6" ht="12.75">
      <c r="A50" s="7" t="s">
        <v>72</v>
      </c>
      <c r="F50" s="5"/>
    </row>
    <row r="51" spans="2:6" ht="12.75">
      <c r="B51">
        <v>3338.5</v>
      </c>
      <c r="C51" t="s">
        <v>16</v>
      </c>
      <c r="D51" s="11">
        <v>0.64</v>
      </c>
      <c r="E51" t="s">
        <v>17</v>
      </c>
      <c r="F51" s="11">
        <f>B51*D51</f>
        <v>2136.64</v>
      </c>
    </row>
    <row r="52" spans="1:6" ht="12.75">
      <c r="A52" s="4" t="s">
        <v>80</v>
      </c>
      <c r="F52" s="32">
        <f>F48+F51</f>
        <v>2704.185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1.38</v>
      </c>
      <c r="E55" t="s">
        <v>17</v>
      </c>
      <c r="F55" s="11">
        <f>B55*D55</f>
        <v>4607.129999999999</v>
      </c>
    </row>
    <row r="56" spans="1:6" ht="12.75">
      <c r="A56" s="4" t="s">
        <v>82</v>
      </c>
      <c r="F56" s="8">
        <f>SUM(F55)</f>
        <v>4607.129999999999</v>
      </c>
    </row>
    <row r="57" spans="1:6" ht="12.75">
      <c r="A57" s="1" t="s">
        <v>30</v>
      </c>
      <c r="B57" s="1"/>
      <c r="F57" s="32">
        <f>F28+F35+F46+F52+F56</f>
        <v>24316.332729124042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194.53066183299234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24510.863390957034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87</v>
      </c>
    </row>
    <row r="61" spans="1:6" ht="12.75">
      <c r="A61" s="13"/>
      <c r="B61" s="39">
        <v>40909</v>
      </c>
      <c r="C61" s="40">
        <v>-57795</v>
      </c>
      <c r="D61" s="43">
        <f>F20</f>
        <v>34325.48</v>
      </c>
      <c r="E61" s="43">
        <f>F59</f>
        <v>24510.863390957034</v>
      </c>
      <c r="F61" s="44">
        <f>C61+D61-E61</f>
        <v>-47980.38339095703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2011-12-23T15:57:59Z</cp:lastPrinted>
  <dcterms:created xsi:type="dcterms:W3CDTF">2008-08-18T07:30:19Z</dcterms:created>
  <dcterms:modified xsi:type="dcterms:W3CDTF">2012-03-30T18:29:27Z</dcterms:modified>
  <cp:category/>
  <cp:version/>
  <cp:contentType/>
  <cp:contentStatus/>
</cp:coreProperties>
</file>