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<sst xmlns="http://schemas.openxmlformats.org/spreadsheetml/2006/main" count="129" uniqueCount="102">
  <si>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</si>
  <si>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</si>
  <si>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</si>
  <si>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</si>
  <si>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</si>
  <si>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</si>
  <si>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</si>
  <si>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</si>
  <si>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</si>
  <si>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</si>
  <si>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</si>
  <si>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</si>
  <si>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</si>
  <si>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</si>
  <si>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</si>
  <si>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</si>
  <si>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</si>
  <si>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</si>
  <si>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</si>
  <si>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</si>
  <si>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</si>
  <si>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</si>
  <si>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</si>
  <si>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</si>
  <si>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</si>
  <si>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</si>
  <si>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</si>
  <si>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</si>
  <si>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</si>
  <si>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</si>
  <si>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</si>
  <si>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</si>
  <si>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</si>
  <si>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</si>
  <si>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</si>
  <si>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</si>
  <si>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</si>
  <si>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</si>
  <si>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</si>
  <si>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</si>
  <si>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</si>
  <si>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</si>
  <si>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</si>
  <si>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</si>
  <si>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</si>
  <si>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</si>
  <si>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</si>
  <si>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</si>
  <si>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</si>
  <si>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</si>
  <si>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</si>
  <si>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</si>
  <si>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</si>
  <si>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</si>
  <si>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</si>
  <si>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</si>
  <si>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</si>
  <si>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</si>
  <si>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</si>
  <si>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</si>
  <si>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</si>
  <si>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</si>
  <si>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</si>
  <si>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</si>
  <si>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</si>
  <si>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</si>
  <si>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</si>
  <si>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</si>
  <si>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</si>
  <si>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</si>
  <si>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</si>
  <si>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</si>
  <si>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</si>
  <si>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</si>
  <si>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</si>
  <si>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</si>
  <si>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</si>
  <si>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</si>
  <si>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</si>
  <si>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</si>
  <si>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</si>
  <si>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</si>
  <si>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</si>
  <si>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</si>
  <si>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</si>
  <si>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</si>
  <si>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</si>
  <si>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</si>
  <si>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</si>
  <si>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</si>
  <si>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</si>
  <si>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 Ростелеком)</t>
  </si>
  <si>
    <t>Прочистка по акту</t>
  </si>
  <si>
    <t>Засор канализации(аварийка,наряд)</t>
  </si>
  <si>
    <t>Прочистка канализации</t>
  </si>
  <si>
    <t>Лампа</t>
  </si>
  <si>
    <t>ост.на 01.12.</t>
  </si>
  <si>
    <t>ноябрь</t>
  </si>
  <si>
    <t xml:space="preserve">                    за ноябрь 2012 г.</t>
  </si>
  <si>
    <t>3.</t>
  </si>
  <si>
    <t>Смена ламп (3шт)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</si>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</sst>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31847.72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11">
        <v>34110.27</v>
      </c>
      <c r="J17" s="16" t="s">
        <v>61</v>
      </c>
      <c r="K17" s="18" t="s">
        <v>62</v>
      </c>
      <c r="L17" s="23">
        <v>4.35</v>
      </c>
      <c r="M17" s="33">
        <f t="shared" si="0"/>
        <v>466.4523269999999</v>
      </c>
    </row>
    <row r="18" spans="2:13" ht="12.75">
      <c r="B18" t="s">
        <v>11</v>
      </c>
      <c r="F18" s="9">
        <f>F17/F16</f>
        <v>1.0710427622448324</v>
      </c>
      <c r="J18" s="20"/>
      <c r="K18" s="27" t="s">
        <v>63</v>
      </c>
      <c r="L18" s="34">
        <f>SUM(L7:L17)</f>
        <v>12.35</v>
      </c>
      <c r="M18" s="34">
        <f>SUM(M7:M17)</f>
        <v>1324.295687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35457.189999999995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100</v>
      </c>
      <c r="L23" s="25">
        <v>0.21</v>
      </c>
      <c r="M23" s="33">
        <f aca="true" t="shared" si="1" ref="M23:M33">L23*89.21*1.202*1.15</f>
        <v>25.896146429999995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47" t="s">
        <v>99</v>
      </c>
      <c r="B27" s="48"/>
      <c r="C27" s="48"/>
      <c r="D27" s="48"/>
      <c r="E27" s="48"/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8652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D30*E7</f>
        <v>2758.31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935</v>
      </c>
      <c r="C32" t="s">
        <v>20</v>
      </c>
      <c r="D32" s="5">
        <v>2.89</v>
      </c>
      <c r="E32" t="s">
        <v>17</v>
      </c>
      <c r="F32" s="5">
        <v>2702.15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SUM(L22:L32)</f>
        <v>5.04</v>
      </c>
      <c r="M34" s="34">
        <f>SUM(M22:M32)</f>
        <v>621.5075143199999</v>
      </c>
    </row>
    <row r="35" spans="1:11" ht="12.75">
      <c r="A35" t="s">
        <v>92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4"/>
      <c r="C36" s="10"/>
      <c r="F36" s="32">
        <f>SUM(F30:F35)</f>
        <v>5460.46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151517</v>
      </c>
      <c r="D38">
        <v>219171.6</v>
      </c>
      <c r="E38">
        <v>2731</v>
      </c>
      <c r="F38" s="36">
        <f>C38/D38*E38</f>
        <v>1887.9860666254203</v>
      </c>
      <c r="J38" s="20">
        <v>1</v>
      </c>
      <c r="K38" s="20" t="s">
        <v>95</v>
      </c>
      <c r="L38" s="25" t="s">
        <v>101</v>
      </c>
      <c r="M38" s="25">
        <v>19.56</v>
      </c>
    </row>
    <row r="39" spans="1:13" ht="12.75">
      <c r="A39" t="s">
        <v>24</v>
      </c>
      <c r="C39">
        <v>106295</v>
      </c>
      <c r="D39">
        <v>219171.6</v>
      </c>
      <c r="E39">
        <v>2731</v>
      </c>
      <c r="F39" s="36">
        <f>C39/D39*E39</f>
        <v>1324.4948022462765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621.5075143199999</v>
      </c>
      <c r="J40" s="20">
        <v>3</v>
      </c>
      <c r="K40" s="20"/>
      <c r="L40" s="25"/>
      <c r="M40" s="25"/>
    </row>
    <row r="41" spans="1:13" ht="12.75">
      <c r="A41" t="s">
        <v>80</v>
      </c>
      <c r="F41" s="5"/>
      <c r="J41" s="20">
        <v>4</v>
      </c>
      <c r="K41" s="20"/>
      <c r="L41" s="25"/>
      <c r="M41" s="25"/>
    </row>
    <row r="42" spans="2:13" ht="12.75">
      <c r="B42">
        <v>2731</v>
      </c>
      <c r="C42" t="s">
        <v>16</v>
      </c>
      <c r="D42" s="5"/>
      <c r="F42" s="11">
        <v>721.2</v>
      </c>
      <c r="J42" s="20">
        <v>5</v>
      </c>
      <c r="K42" s="20"/>
      <c r="L42" s="25"/>
      <c r="M42" s="25"/>
    </row>
    <row r="43" spans="1:13" ht="12.75">
      <c r="A43" t="s">
        <v>26</v>
      </c>
      <c r="F43" s="5">
        <f>M53</f>
        <v>19.56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1:13" ht="12.75">
      <c r="A46" s="45" t="s">
        <v>93</v>
      </c>
      <c r="B46" s="45"/>
      <c r="C46" s="45"/>
      <c r="D46" s="45"/>
      <c r="E46" s="45"/>
      <c r="F46" s="46">
        <v>0</v>
      </c>
      <c r="J46" s="20">
        <v>9</v>
      </c>
      <c r="K46" s="20"/>
      <c r="L46" s="25"/>
      <c r="M46" s="25"/>
    </row>
    <row r="47" spans="2:13" ht="12.75">
      <c r="B47">
        <v>2731</v>
      </c>
      <c r="C47" t="s">
        <v>16</v>
      </c>
      <c r="D47" s="11">
        <v>0.25</v>
      </c>
      <c r="E47" t="s">
        <v>17</v>
      </c>
      <c r="F47" s="5">
        <f>B47*D47</f>
        <v>682.75</v>
      </c>
      <c r="J47" s="20">
        <v>10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5257.498383191697</v>
      </c>
      <c r="J48" s="20">
        <v>11</v>
      </c>
      <c r="K48" s="20"/>
      <c r="L48" s="25"/>
      <c r="M48" s="25"/>
    </row>
    <row r="49" spans="1:13" ht="12.75">
      <c r="A49" s="4" t="s">
        <v>30</v>
      </c>
      <c r="J49" s="20">
        <v>12</v>
      </c>
      <c r="K49" s="20"/>
      <c r="L49" s="25"/>
      <c r="M49" s="25"/>
    </row>
    <row r="50" spans="1:13" ht="12.75">
      <c r="A50" t="s">
        <v>31</v>
      </c>
      <c r="B50">
        <v>2731</v>
      </c>
      <c r="C50" t="s">
        <v>74</v>
      </c>
      <c r="D50" s="5">
        <v>0.19</v>
      </c>
      <c r="E50" t="s">
        <v>17</v>
      </c>
      <c r="F50" s="11">
        <f>B50*D50</f>
        <v>518.89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79</v>
      </c>
      <c r="F52" s="5"/>
      <c r="J52" s="20">
        <v>15</v>
      </c>
      <c r="K52" s="20"/>
      <c r="L52" s="25"/>
      <c r="M52" s="25"/>
    </row>
    <row r="53" spans="2:13" ht="12.75">
      <c r="B53">
        <v>2731</v>
      </c>
      <c r="C53" t="s">
        <v>16</v>
      </c>
      <c r="D53" s="11">
        <v>0.69</v>
      </c>
      <c r="E53" t="s">
        <v>17</v>
      </c>
      <c r="F53" s="5">
        <f>B53*D53</f>
        <v>1884.3899999999999</v>
      </c>
      <c r="J53" s="20"/>
      <c r="K53" s="20"/>
      <c r="L53" s="31" t="s">
        <v>70</v>
      </c>
      <c r="M53" s="28">
        <f>SUM(M38:M52)</f>
        <v>19.56</v>
      </c>
    </row>
    <row r="54" spans="1:6" ht="12.75">
      <c r="A54" s="4" t="s">
        <v>33</v>
      </c>
      <c r="B54" s="1"/>
      <c r="F54" s="32">
        <f>F50+F53</f>
        <v>2403.2799999999997</v>
      </c>
    </row>
    <row r="55" ht="12.75">
      <c r="A55" s="4" t="s">
        <v>34</v>
      </c>
    </row>
    <row r="56" spans="1:6" ht="12.75">
      <c r="A56" s="7" t="s">
        <v>83</v>
      </c>
      <c r="B56" s="7"/>
      <c r="C56" s="7"/>
      <c r="D56" s="7"/>
      <c r="E56" s="7"/>
      <c r="F56" s="7"/>
    </row>
    <row r="57" spans="2:6" ht="12.75">
      <c r="B57">
        <v>2731</v>
      </c>
      <c r="C57" t="s">
        <v>16</v>
      </c>
      <c r="D57" s="11">
        <v>2.07</v>
      </c>
      <c r="E57" t="s">
        <v>17</v>
      </c>
      <c r="F57" s="5">
        <f>B57*D57</f>
        <v>5653.169999999999</v>
      </c>
    </row>
    <row r="58" spans="1:6" ht="12.75">
      <c r="A58" s="4" t="s">
        <v>35</v>
      </c>
      <c r="B58" s="1"/>
      <c r="F58" s="8">
        <f>SUM(F57)</f>
        <v>5653.169999999999</v>
      </c>
    </row>
    <row r="59" spans="1:6" ht="12.75">
      <c r="A59" s="1" t="s">
        <v>36</v>
      </c>
      <c r="B59" s="1"/>
      <c r="F59" s="8">
        <f>F28+F36+F48+F54+F58</f>
        <v>27426.408383191694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219.41126706553356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27645.81965025723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3" t="s">
        <v>96</v>
      </c>
    </row>
    <row r="63" spans="1:6" ht="12.75">
      <c r="A63" s="13"/>
      <c r="B63" s="40">
        <v>41579</v>
      </c>
      <c r="C63" s="41">
        <v>-56384</v>
      </c>
      <c r="D63" s="42">
        <f>F20</f>
        <v>35457.189999999995</v>
      </c>
      <c r="E63" s="42">
        <f>F61</f>
        <v>27645.81965025723</v>
      </c>
      <c r="F63" s="44">
        <f>C63+D63-E63</f>
        <v>-48572.62965025724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2013-01-17T11:18:39Z</dcterms:modified>
  <cp:category/>
  <cp:version/>
  <cp:contentType/>
  <cp:contentStatus/>
</cp:coreProperties>
</file>