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<sst xmlns="http://schemas.openxmlformats.org/spreadsheetml/2006/main" count="146" uniqueCount="117">
  <si>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</si>
  <si>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</si>
  <si>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</si>
  <si>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</si>
  <si>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</si>
  <si>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</si>
  <si>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</si>
  <si>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</si>
  <si>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</si>
  <si>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</si>
  <si>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</si>
  <si>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</si>
  <si>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</si>
  <si>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</si>
  <si>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</si>
  <si>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</si>
  <si>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</si>
  <si>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</si>
  <si>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</si>
  <si>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</si>
  <si>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</si>
  <si>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</si>
  <si>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</si>
  <si>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</si>
  <si>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</si>
  <si>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</si>
  <si>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</si>
  <si>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</si>
  <si>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</si>
  <si>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</si>
  <si>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</si>
  <si>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</si>
  <si>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</si>
  <si>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</si>
  <si>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</si>
  <si>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</si>
  <si>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</si>
  <si>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</si>
  <si>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</si>
  <si>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</si>
  <si>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</si>
  <si>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</si>
  <si>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</si>
  <si>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</si>
  <si>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</si>
  <si>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</si>
  <si>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</si>
  <si>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</si>
  <si>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</si>
  <si>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</si>
  <si>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</si>
  <si>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</si>
  <si>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</si>
  <si>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</si>
  <si>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</si>
  <si>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</si>
  <si>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</si>
  <si>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</si>
  <si>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</si>
  <si>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</si>
  <si>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</si>
  <si>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</si>
  <si>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</si>
  <si>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</si>
  <si>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</si>
  <si>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</si>
  <si>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</si>
  <si>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</si>
  <si>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</si>
  <si>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</si>
  <si>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</si>
  <si>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</si>
  <si>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</si>
  <si>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</si>
  <si>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</si>
  <si>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</si>
  <si>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</si>
  <si>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</si>
  <si>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</si>
  <si>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</si>
  <si>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</si>
  <si>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</si>
  <si>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</si>
  <si>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</si>
  <si>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</si>
  <si>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</si>
  <si>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</si>
  <si>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Лампа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</si>
  <si>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</si>
  <si>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</si>
  <si>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</si>
  <si>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</si>
  <si>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</si>
  <si>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</si>
  <si>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</si>
  <si>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</si>
  <si>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Прочистка канализации</t>
  </si>
  <si>
    <t>ост.на 01.06.</t>
  </si>
  <si>
    <t>май</t>
  </si>
  <si>
    <t xml:space="preserve">                    за май  2012 г.</t>
  </si>
  <si>
    <t>1.2 Аренда (Медиа-Маркет,интер-телеком,ростелеком)</t>
  </si>
  <si>
    <t>3.  Премия за месячник</t>
  </si>
  <si>
    <t>Смена замка (2шт) п-д2,3 подвал</t>
  </si>
  <si>
    <t>Замок</t>
  </si>
  <si>
    <t>2шт</t>
  </si>
  <si>
    <t>Смена ламп (6шт) п-д1,3</t>
  </si>
  <si>
    <t>6шт</t>
  </si>
  <si>
    <t>Смена выключателя (6шт) п-д4</t>
  </si>
  <si>
    <t>Выключатель</t>
  </si>
  <si>
    <t>Смена вентиля Д 15 п-д3 т.п.</t>
  </si>
  <si>
    <t>Вентиль Д 15</t>
  </si>
  <si>
    <t>1шт</t>
  </si>
  <si>
    <t xml:space="preserve">Вскрытие шайбы </t>
  </si>
  <si>
    <t>Смена ламп (3шт) п-д2</t>
  </si>
  <si>
    <t>3шт</t>
  </si>
  <si>
    <t>Смена выключателя (4шт) п-д4</t>
  </si>
  <si>
    <t>4шт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</si>
</sst>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99</v>
      </c>
    </row>
    <row r="3" spans="2:13" ht="12.75">
      <c r="B3" s="1" t="s">
        <v>85</v>
      </c>
      <c r="C3" s="8" t="s">
        <v>98</v>
      </c>
      <c r="D3" s="1" t="s">
        <v>88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90</v>
      </c>
      <c r="J7" s="15"/>
      <c r="K7" s="15" t="s">
        <v>44</v>
      </c>
      <c r="L7" s="21">
        <v>20</v>
      </c>
      <c r="M7" s="32">
        <f>L7*81.37*1.202</f>
        <v>1956.1348</v>
      </c>
    </row>
    <row r="8" spans="1:13" ht="12.75">
      <c r="A8" t="s">
        <v>4</v>
      </c>
      <c r="E8">
        <v>1194.8</v>
      </c>
      <c r="F8" t="s">
        <v>90</v>
      </c>
      <c r="J8" s="16"/>
      <c r="K8" s="16" t="s">
        <v>45</v>
      </c>
      <c r="L8" s="23">
        <v>0</v>
      </c>
      <c r="M8" s="32">
        <f>L8*81.37*1.202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/>
    </row>
    <row r="10" spans="1:13" ht="12.75">
      <c r="A10" t="s">
        <v>6</v>
      </c>
      <c r="E10">
        <v>1240</v>
      </c>
      <c r="F10" t="s">
        <v>90</v>
      </c>
      <c r="J10" s="16"/>
      <c r="K10" s="18" t="s">
        <v>49</v>
      </c>
      <c r="L10" s="23">
        <v>0</v>
      </c>
      <c r="M10" s="32">
        <f>L10*81.37*1.202</f>
        <v>0</v>
      </c>
    </row>
    <row r="11" spans="1:13" ht="12.75">
      <c r="A11" t="s">
        <v>7</v>
      </c>
      <c r="E11">
        <v>4500</v>
      </c>
      <c r="F11" t="s">
        <v>90</v>
      </c>
      <c r="J11" s="14">
        <v>3</v>
      </c>
      <c r="K11" s="17" t="s">
        <v>47</v>
      </c>
      <c r="L11" s="22"/>
      <c r="M11" s="32"/>
    </row>
    <row r="12" spans="1:13" ht="12.75">
      <c r="A12" t="s">
        <v>8</v>
      </c>
      <c r="E12">
        <v>2571.2</v>
      </c>
      <c r="F12" t="s">
        <v>90</v>
      </c>
      <c r="J12" s="16"/>
      <c r="K12" s="18" t="s">
        <v>48</v>
      </c>
      <c r="L12" s="23">
        <v>0</v>
      </c>
      <c r="M12" s="32">
        <f>L12*81.37*1.202</f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>L13*81.37*1.202</f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/>
    </row>
    <row r="15" spans="10:13" ht="12.75">
      <c r="J15" s="15" t="s">
        <v>52</v>
      </c>
      <c r="K15" s="26" t="s">
        <v>53</v>
      </c>
      <c r="L15" s="21">
        <v>0</v>
      </c>
      <c r="M15" s="32">
        <f>L15*81.37*1.202</f>
        <v>0</v>
      </c>
    </row>
    <row r="16" spans="1:13" ht="12.75">
      <c r="A16" s="2" t="s">
        <v>10</v>
      </c>
      <c r="F16" s="11">
        <v>111715.05</v>
      </c>
      <c r="J16" s="15" t="s">
        <v>54</v>
      </c>
      <c r="K16" s="26" t="s">
        <v>55</v>
      </c>
      <c r="L16" s="21">
        <v>16</v>
      </c>
      <c r="M16" s="32">
        <f>L16*81.37*1.202</f>
        <v>1564.90784</v>
      </c>
    </row>
    <row r="17" spans="1:13" ht="12.75">
      <c r="A17" t="s">
        <v>11</v>
      </c>
      <c r="F17" s="5">
        <v>116396.77</v>
      </c>
      <c r="J17" s="16" t="s">
        <v>56</v>
      </c>
      <c r="K17" s="18" t="s">
        <v>57</v>
      </c>
      <c r="L17" s="23">
        <v>16.53</v>
      </c>
      <c r="M17" s="32">
        <f>L17*81.37*1.202</f>
        <v>1616.7454122000001</v>
      </c>
    </row>
    <row r="18" spans="2:13" ht="12.75">
      <c r="B18" t="s">
        <v>12</v>
      </c>
      <c r="F18" s="9">
        <f>F17/F16</f>
        <v>1.0419076928310018</v>
      </c>
      <c r="J18" s="20"/>
      <c r="K18" s="27" t="s">
        <v>58</v>
      </c>
      <c r="L18" s="28">
        <f>SUM(L7:L17)</f>
        <v>52.53</v>
      </c>
      <c r="M18" s="33">
        <f>SUM(M7:M17)</f>
        <v>5137.7880522000005</v>
      </c>
    </row>
    <row r="19" spans="1:11" ht="12.75">
      <c r="A19" t="s">
        <v>100</v>
      </c>
      <c r="F19" s="5">
        <v>1226.92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117623.69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96</v>
      </c>
      <c r="L22" s="25">
        <v>9.66</v>
      </c>
      <c r="M22" s="32">
        <f>L22*81.37*1.202</f>
        <v>944.8131084</v>
      </c>
    </row>
    <row r="23" spans="10:13" ht="12.75">
      <c r="J23" s="23">
        <v>2</v>
      </c>
      <c r="K23" s="35" t="s">
        <v>102</v>
      </c>
      <c r="L23" s="25">
        <v>2.14</v>
      </c>
      <c r="M23" s="32">
        <f aca="true" t="shared" si="0" ref="M23:M33">L23*81.37*1.202</f>
        <v>209.30642360000002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105</v>
      </c>
      <c r="L24" s="25">
        <v>0.42</v>
      </c>
      <c r="M24" s="32">
        <f t="shared" si="0"/>
        <v>41.078830800000006</v>
      </c>
    </row>
    <row r="25" spans="1:13" ht="12.75">
      <c r="A25" t="s">
        <v>16</v>
      </c>
      <c r="D25" t="s">
        <v>82</v>
      </c>
      <c r="F25" s="11">
        <v>7770.93</v>
      </c>
      <c r="J25" s="23">
        <v>4</v>
      </c>
      <c r="K25" s="35" t="s">
        <v>107</v>
      </c>
      <c r="L25" s="25">
        <v>1.45</v>
      </c>
      <c r="M25" s="32">
        <f t="shared" si="0"/>
        <v>141.819773</v>
      </c>
    </row>
    <row r="26" spans="1:13" ht="12.75">
      <c r="A26" s="6" t="s">
        <v>19</v>
      </c>
      <c r="D26" t="s">
        <v>83</v>
      </c>
      <c r="F26" s="11">
        <v>11206.96</v>
      </c>
      <c r="J26" s="23">
        <v>5</v>
      </c>
      <c r="K26" s="35" t="s">
        <v>109</v>
      </c>
      <c r="L26" s="25">
        <v>0.81</v>
      </c>
      <c r="M26" s="32">
        <f t="shared" si="0"/>
        <v>79.22345940000001</v>
      </c>
    </row>
    <row r="27" spans="1:13" ht="12.75">
      <c r="A27" s="6" t="s">
        <v>101</v>
      </c>
      <c r="F27" s="11">
        <v>901.5</v>
      </c>
      <c r="J27" s="23">
        <v>6</v>
      </c>
      <c r="K27" s="35" t="s">
        <v>112</v>
      </c>
      <c r="L27" s="23">
        <v>3</v>
      </c>
      <c r="M27" s="32">
        <f t="shared" si="0"/>
        <v>293.42022000000003</v>
      </c>
    </row>
    <row r="28" spans="1:13" ht="12.75">
      <c r="A28" s="10" t="s">
        <v>32</v>
      </c>
      <c r="D28" s="5"/>
      <c r="F28" s="34">
        <f>F25+F26+F27</f>
        <v>19879.39</v>
      </c>
      <c r="J28" s="23">
        <v>7</v>
      </c>
      <c r="K28" s="35" t="s">
        <v>113</v>
      </c>
      <c r="L28" s="25">
        <v>0.21</v>
      </c>
      <c r="M28" s="32">
        <f t="shared" si="0"/>
        <v>20.539415400000003</v>
      </c>
    </row>
    <row r="29" spans="1:13" ht="12.75">
      <c r="A29" s="4" t="s">
        <v>20</v>
      </c>
      <c r="D29" s="5"/>
      <c r="J29" s="23">
        <v>8</v>
      </c>
      <c r="K29" s="35" t="s">
        <v>115</v>
      </c>
      <c r="L29" s="25">
        <v>0.96</v>
      </c>
      <c r="M29" s="32">
        <f t="shared" si="0"/>
        <v>93.8944704</v>
      </c>
    </row>
    <row r="30" spans="1:13" ht="12.75">
      <c r="A30" t="s">
        <v>89</v>
      </c>
      <c r="C30" s="13"/>
      <c r="D30" s="48">
        <v>1.14</v>
      </c>
      <c r="E30" s="13" t="s">
        <v>18</v>
      </c>
      <c r="F30" s="11">
        <f>E7*D30</f>
        <v>11381.076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91</v>
      </c>
      <c r="D31" s="5"/>
      <c r="J31" s="23">
        <v>10</v>
      </c>
      <c r="K31" s="35"/>
      <c r="L31" s="25"/>
      <c r="M31" s="32">
        <f t="shared" si="0"/>
        <v>0</v>
      </c>
    </row>
    <row r="32" spans="2:13" ht="12.75">
      <c r="B32">
        <f>F32/D32</f>
        <v>3945</v>
      </c>
      <c r="C32" t="s">
        <v>21</v>
      </c>
      <c r="D32" s="5">
        <v>2.73</v>
      </c>
      <c r="E32" t="s">
        <v>18</v>
      </c>
      <c r="F32" s="11">
        <v>10769.85</v>
      </c>
      <c r="J32" s="23">
        <v>11</v>
      </c>
      <c r="K32" s="35"/>
      <c r="L32" s="25"/>
      <c r="M32" s="32">
        <f t="shared" si="0"/>
        <v>0</v>
      </c>
    </row>
    <row r="33" spans="1:13" ht="12.75">
      <c r="A33" t="s">
        <v>92</v>
      </c>
      <c r="B33">
        <v>1194.8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93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18.650000000000002</v>
      </c>
      <c r="M34" s="33">
        <f>SUM(M22:M33)</f>
        <v>1824.0957010000002</v>
      </c>
    </row>
    <row r="35" spans="1:11" ht="12.75">
      <c r="A35" s="10" t="s">
        <v>22</v>
      </c>
      <c r="B35" s="10"/>
      <c r="C35" s="10"/>
      <c r="F35" s="34">
        <f>SUM(F30:F34)</f>
        <v>22150.926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4904</v>
      </c>
      <c r="F37" s="5">
        <f>B37*D37</f>
        <v>19616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95</v>
      </c>
      <c r="B38" s="10"/>
      <c r="D38" s="5"/>
      <c r="F38" s="5">
        <v>0</v>
      </c>
      <c r="J38" s="23">
        <v>1</v>
      </c>
      <c r="K38" s="35" t="s">
        <v>103</v>
      </c>
      <c r="L38" s="23" t="s">
        <v>104</v>
      </c>
      <c r="M38" s="23">
        <v>500</v>
      </c>
    </row>
    <row r="39" spans="1:13" ht="12.75">
      <c r="A39" s="10" t="s">
        <v>72</v>
      </c>
      <c r="F39" s="8">
        <f>SUM(F37+F38)</f>
        <v>19616</v>
      </c>
      <c r="J39" s="25">
        <v>2</v>
      </c>
      <c r="K39" s="39" t="s">
        <v>87</v>
      </c>
      <c r="L39" s="23" t="s">
        <v>106</v>
      </c>
      <c r="M39" s="23">
        <v>39.12</v>
      </c>
    </row>
    <row r="40" spans="1:13" ht="12.75">
      <c r="A40" s="4" t="s">
        <v>69</v>
      </c>
      <c r="B40" s="4"/>
      <c r="F40" s="5"/>
      <c r="J40" s="25">
        <v>3</v>
      </c>
      <c r="K40" s="39" t="s">
        <v>108</v>
      </c>
      <c r="L40" s="23" t="s">
        <v>106</v>
      </c>
      <c r="M40" s="23">
        <v>192</v>
      </c>
    </row>
    <row r="41" spans="1:13" ht="12.75">
      <c r="A41" t="s">
        <v>23</v>
      </c>
      <c r="C41">
        <v>148471</v>
      </c>
      <c r="D41">
        <v>219171.6</v>
      </c>
      <c r="E41">
        <v>9983.4</v>
      </c>
      <c r="F41" s="36">
        <f>C41/D41*E41</f>
        <v>6762.94456672306</v>
      </c>
      <c r="J41" s="25">
        <v>4</v>
      </c>
      <c r="K41" s="35" t="s">
        <v>110</v>
      </c>
      <c r="L41" s="23" t="s">
        <v>111</v>
      </c>
      <c r="M41" s="23">
        <v>135</v>
      </c>
    </row>
    <row r="42" spans="1:13" ht="12.75">
      <c r="A42" t="s">
        <v>24</v>
      </c>
      <c r="C42">
        <v>112802</v>
      </c>
      <c r="D42">
        <v>219171.6</v>
      </c>
      <c r="E42">
        <v>9983.4</v>
      </c>
      <c r="F42" s="36">
        <f>C42/D42*E42</f>
        <v>5138.199870786178</v>
      </c>
      <c r="J42" s="25">
        <v>5</v>
      </c>
      <c r="K42" s="39" t="s">
        <v>87</v>
      </c>
      <c r="L42" s="23" t="s">
        <v>114</v>
      </c>
      <c r="M42" s="23">
        <v>19.56</v>
      </c>
    </row>
    <row r="43" spans="1:13" ht="12.75">
      <c r="A43" t="s">
        <v>25</v>
      </c>
      <c r="F43" s="11">
        <f>M34</f>
        <v>1824.0957010000002</v>
      </c>
      <c r="J43" s="25">
        <v>6</v>
      </c>
      <c r="K43" s="39" t="s">
        <v>108</v>
      </c>
      <c r="L43" s="23" t="s">
        <v>116</v>
      </c>
      <c r="M43" s="23">
        <v>128</v>
      </c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1013.68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0.31</v>
      </c>
      <c r="E49" t="s">
        <v>18</v>
      </c>
      <c r="F49" s="11">
        <f>B49*D49</f>
        <v>3094.854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17833.774138509238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94</v>
      </c>
      <c r="D52" s="5">
        <v>0.18</v>
      </c>
      <c r="E52" t="s">
        <v>18</v>
      </c>
      <c r="F52" s="11">
        <f>B52*D52</f>
        <v>1797.012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1013.68</v>
      </c>
    </row>
    <row r="54" spans="1:10" ht="12.75">
      <c r="A54" s="7" t="s">
        <v>84</v>
      </c>
      <c r="J54" s="46"/>
    </row>
    <row r="55" spans="2:10" ht="12.75">
      <c r="B55">
        <v>9983.4</v>
      </c>
      <c r="C55" t="s">
        <v>17</v>
      </c>
      <c r="D55" s="11">
        <v>0.83</v>
      </c>
      <c r="E55" t="s">
        <v>18</v>
      </c>
      <c r="F55" s="11">
        <f>B55*D55</f>
        <v>8286.222</v>
      </c>
      <c r="J55" s="46"/>
    </row>
    <row r="56" spans="1:10" ht="12.75">
      <c r="A56" s="10" t="s">
        <v>74</v>
      </c>
      <c r="F56" s="34">
        <f>F52+F55</f>
        <v>10083.234</v>
      </c>
      <c r="J56" s="46"/>
    </row>
    <row r="57" spans="1:10" ht="12.75">
      <c r="A57" s="4" t="s">
        <v>71</v>
      </c>
      <c r="J57" s="46"/>
    </row>
    <row r="58" spans="1:10" ht="12.75">
      <c r="A58" s="7" t="s">
        <v>86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1.56</v>
      </c>
      <c r="E59" t="s">
        <v>18</v>
      </c>
      <c r="F59" s="11">
        <f>B59*D59</f>
        <v>15574.104</v>
      </c>
      <c r="J59" s="46"/>
    </row>
    <row r="60" spans="1:6" ht="12.75">
      <c r="A60" s="10" t="s">
        <v>75</v>
      </c>
      <c r="F60" s="34">
        <f>SUM(F59)</f>
        <v>15574.104</v>
      </c>
    </row>
    <row r="61" spans="1:6" ht="12.75">
      <c r="A61" s="1" t="s">
        <v>31</v>
      </c>
      <c r="B61" s="1"/>
      <c r="F61" s="34">
        <f>F28+F35+F39+F50+F56+F60</f>
        <v>105137.42813850922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841.0994251080738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105978.52756361729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97</v>
      </c>
    </row>
    <row r="65" spans="1:6" ht="12.75">
      <c r="A65" s="13"/>
      <c r="B65" s="42">
        <v>41030</v>
      </c>
      <c r="C65" s="43">
        <v>52901</v>
      </c>
      <c r="D65" s="47">
        <f>F20</f>
        <v>117623.69</v>
      </c>
      <c r="E65" s="47">
        <f>F63</f>
        <v>105978.52756361729</v>
      </c>
      <c r="F65" s="45">
        <f>C65+D65-E65</f>
        <v>64546.162436382714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2012-07-19T11:42:51Z</dcterms:modified>
  <cp:category/>
  <cp:version/>
  <cp:contentType/>
  <cp:contentStatus/>
</cp:coreProperties>
</file>