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<sst xmlns="http://schemas.openxmlformats.org/spreadsheetml/2006/main" count="165" uniqueCount="131">
  <si>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</si>
  <si>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</si>
  <si>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</si>
  <si>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</si>
  <si>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</si>
  <si>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</si>
  <si>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</si>
  <si>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</si>
  <si>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</si>
  <si>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</si>
  <si>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</si>
  <si>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</si>
  <si>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</si>
  <si>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</si>
  <si>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</si>
  <si>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</si>
  <si>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</si>
  <si>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</si>
  <si>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</si>
  <si>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</si>
  <si>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</si>
  <si>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</si>
  <si>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</si>
  <si>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</si>
  <si>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</si>
  <si>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</si>
  <si>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</si>
  <si>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</si>
  <si>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</si>
  <si>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</si>
  <si>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</si>
  <si>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</si>
  <si>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</si>
  <si>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</si>
  <si>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</si>
  <si>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</si>
  <si>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</si>
  <si>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</si>
  <si>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</si>
  <si>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</si>
  <si>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</si>
  <si>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</si>
  <si>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</si>
  <si>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</si>
  <si>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</si>
  <si>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</si>
  <si>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</si>
  <si>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</si>
  <si>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</si>
  <si>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</si>
  <si>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</si>
  <si>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</si>
  <si>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</si>
  <si>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</si>
  <si>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</si>
  <si>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</si>
  <si>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</si>
  <si>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</si>
  <si>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</si>
  <si>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</si>
  <si>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</si>
  <si>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</si>
  <si>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</si>
  <si>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</si>
  <si>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</si>
  <si>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</si>
  <si>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</si>
  <si>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</si>
  <si>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</si>
  <si>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</si>
  <si>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</si>
  <si>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</si>
  <si>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</si>
  <si>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</si>
  <si>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</si>
  <si>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</si>
  <si>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</si>
  <si>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</si>
  <si>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</si>
  <si>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</si>
  <si>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</si>
  <si>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</si>
  <si>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</si>
  <si>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</si>
  <si>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</si>
  <si>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</si>
  <si>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</si>
  <si>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</si>
  <si>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</si>
  <si>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</si>
  <si>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</si>
  <si>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</si>
  <si>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</si>
  <si>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 xml:space="preserve">3.  </t>
  </si>
  <si>
    <t>Лампа</t>
  </si>
  <si>
    <t>8шт</t>
  </si>
  <si>
    <t>1шт</t>
  </si>
  <si>
    <t>4шт</t>
  </si>
  <si>
    <t>10шт</t>
  </si>
  <si>
    <t>ост.на 01.10.</t>
  </si>
  <si>
    <t>сентябрь</t>
  </si>
  <si>
    <t xml:space="preserve">                    за  сентябрь  2012 г.</t>
  </si>
  <si>
    <t>Стравливание воздуха</t>
  </si>
  <si>
    <t>Смена труб Д 20 м/пл (4мп) кв.19,21,23</t>
  </si>
  <si>
    <t>Труба Д 20 м/пл</t>
  </si>
  <si>
    <t>4мп</t>
  </si>
  <si>
    <t>Муфта 20</t>
  </si>
  <si>
    <t>2шт</t>
  </si>
  <si>
    <t>Уголок 20</t>
  </si>
  <si>
    <t>Муфта 20 неразъемная</t>
  </si>
  <si>
    <t>6шт</t>
  </si>
  <si>
    <t>Смена труб Д 32 м/пл (8мп) кв.19,21,23</t>
  </si>
  <si>
    <t>8мп</t>
  </si>
  <si>
    <t>Труба Д 32 м/пл</t>
  </si>
  <si>
    <t>Тройник 32</t>
  </si>
  <si>
    <t>Заглушка 32</t>
  </si>
  <si>
    <t>Муфта 32</t>
  </si>
  <si>
    <t>Уголок 32</t>
  </si>
  <si>
    <t>Установка заглушки (1шт)</t>
  </si>
  <si>
    <t>Смена сгона Д 20 (6шт) п-д2,3,4</t>
  </si>
  <si>
    <t>Сгон Д 20</t>
  </si>
  <si>
    <t>К/гайка 20</t>
  </si>
  <si>
    <t>Демонтаж, монтаж радиатора (3шт) п-д2,3,4</t>
  </si>
  <si>
    <t>Радиатор</t>
  </si>
  <si>
    <t>3шт</t>
  </si>
  <si>
    <t>Пробка радиаторная</t>
  </si>
  <si>
    <t>Слив и наполнение системы отопления</t>
  </si>
  <si>
    <t>Ремонт дверного полотна, смена петель п-д4</t>
  </si>
  <si>
    <t>Петли</t>
  </si>
  <si>
    <t>Сверление отверстий, установка решетки на окнах</t>
  </si>
  <si>
    <t>Смена ламп (4шт)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</si>
</sst>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52" sqref="M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101</v>
      </c>
    </row>
    <row r="3" spans="2:13" ht="12.75">
      <c r="B3" s="1" t="s">
        <v>83</v>
      </c>
      <c r="C3" s="8" t="s">
        <v>100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0</v>
      </c>
      <c r="M7" s="33">
        <f>L7*81.37*1.202</f>
        <v>0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8921.44</v>
      </c>
      <c r="J17" s="16" t="s">
        <v>61</v>
      </c>
      <c r="K17" s="18" t="s">
        <v>62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0.6198888271261812</v>
      </c>
      <c r="J18" s="20"/>
      <c r="K18" s="27" t="s">
        <v>63</v>
      </c>
      <c r="L18" s="28">
        <f>SUM(L7:L17)</f>
        <v>0</v>
      </c>
      <c r="M18" s="34">
        <f>SUM(M7:M17)</f>
        <v>0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9671.44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102</v>
      </c>
      <c r="L22" s="25">
        <v>3</v>
      </c>
      <c r="M22" s="33">
        <f aca="true" t="shared" si="0" ref="M22:M31">L22*81.37*1.202*1.15</f>
        <v>337.433253</v>
      </c>
    </row>
    <row r="23" spans="10:13" ht="12.75">
      <c r="J23" s="20">
        <v>2</v>
      </c>
      <c r="K23" s="20" t="s">
        <v>103</v>
      </c>
      <c r="L23" s="25">
        <v>6.2</v>
      </c>
      <c r="M23" s="33">
        <f t="shared" si="0"/>
        <v>697.3620562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12.4</v>
      </c>
      <c r="M24" s="33">
        <f t="shared" si="0"/>
        <v>1394.7241124</v>
      </c>
    </row>
    <row r="25" spans="1:13" ht="12.75">
      <c r="A25" t="s">
        <v>15</v>
      </c>
      <c r="D25" t="s">
        <v>81</v>
      </c>
      <c r="F25" s="11">
        <v>3468.97</v>
      </c>
      <c r="J25" s="20">
        <v>4</v>
      </c>
      <c r="K25" s="20" t="s">
        <v>118</v>
      </c>
      <c r="L25" s="25">
        <v>1.12</v>
      </c>
      <c r="M25" s="33">
        <f t="shared" si="0"/>
        <v>125.97508112</v>
      </c>
    </row>
    <row r="26" spans="1:13" ht="12.75">
      <c r="A26" s="6" t="s">
        <v>18</v>
      </c>
      <c r="D26" t="s">
        <v>82</v>
      </c>
      <c r="F26" s="5">
        <v>956.79</v>
      </c>
      <c r="J26" s="20">
        <v>5</v>
      </c>
      <c r="K26" s="20" t="s">
        <v>119</v>
      </c>
      <c r="L26" s="25">
        <v>1.68</v>
      </c>
      <c r="M26" s="33">
        <f t="shared" si="0"/>
        <v>188.96262168</v>
      </c>
    </row>
    <row r="27" spans="1:13" ht="12.75">
      <c r="A27" s="6" t="s">
        <v>93</v>
      </c>
      <c r="F27" s="5">
        <v>0</v>
      </c>
      <c r="J27" s="20">
        <v>6</v>
      </c>
      <c r="K27" s="20" t="s">
        <v>122</v>
      </c>
      <c r="L27" s="25">
        <v>6.09</v>
      </c>
      <c r="M27" s="33">
        <f t="shared" si="0"/>
        <v>684.9895035899999</v>
      </c>
    </row>
    <row r="28" spans="1:13" ht="12.75">
      <c r="A28" s="4" t="s">
        <v>37</v>
      </c>
      <c r="F28" s="32">
        <f>F25+F26+F27</f>
        <v>4425.76</v>
      </c>
      <c r="J28" s="20">
        <v>7</v>
      </c>
      <c r="K28" s="20" t="s">
        <v>126</v>
      </c>
      <c r="L28" s="25">
        <v>9.68</v>
      </c>
      <c r="M28" s="33">
        <f t="shared" si="0"/>
        <v>1088.7846296799999</v>
      </c>
    </row>
    <row r="29" spans="1:13" ht="12.75">
      <c r="A29" s="4" t="s">
        <v>19</v>
      </c>
      <c r="J29" s="20">
        <v>8</v>
      </c>
      <c r="K29" s="20" t="s">
        <v>127</v>
      </c>
      <c r="L29" s="25">
        <v>3.62</v>
      </c>
      <c r="M29" s="33">
        <f t="shared" si="0"/>
        <v>407.16945862</v>
      </c>
    </row>
    <row r="30" spans="1:13" ht="12.75">
      <c r="A30" t="s">
        <v>87</v>
      </c>
      <c r="C30" s="13"/>
      <c r="D30" s="45">
        <v>1.17</v>
      </c>
      <c r="E30" s="13" t="s">
        <v>17</v>
      </c>
      <c r="F30" s="11">
        <f>E7*D30</f>
        <v>1848.3659999999998</v>
      </c>
      <c r="J30" s="20">
        <v>9</v>
      </c>
      <c r="K30" s="20" t="s">
        <v>129</v>
      </c>
      <c r="L30" s="25">
        <v>2.44</v>
      </c>
      <c r="M30" s="33">
        <f t="shared" si="0"/>
        <v>274.44571243999997</v>
      </c>
    </row>
    <row r="31" spans="1:13" ht="12.75">
      <c r="A31" t="s">
        <v>88</v>
      </c>
      <c r="J31" s="20">
        <v>10</v>
      </c>
      <c r="K31" s="20" t="s">
        <v>130</v>
      </c>
      <c r="L31" s="25">
        <v>0.28</v>
      </c>
      <c r="M31" s="33">
        <f t="shared" si="0"/>
        <v>31.49377028</v>
      </c>
    </row>
    <row r="32" spans="2:13" ht="12.75">
      <c r="B32">
        <f>F32/D32</f>
        <v>269</v>
      </c>
      <c r="C32" t="s">
        <v>20</v>
      </c>
      <c r="D32" s="5">
        <v>2.89</v>
      </c>
      <c r="E32" t="s">
        <v>17</v>
      </c>
      <c r="F32" s="5">
        <v>777.41</v>
      </c>
      <c r="J32" s="20"/>
      <c r="K32" s="30"/>
      <c r="L32" s="34">
        <f>SUM(L22:L31)</f>
        <v>46.51</v>
      </c>
      <c r="M32" s="34">
        <f>SUM(M22:M31)</f>
        <v>5231.34019901</v>
      </c>
    </row>
    <row r="33" spans="1:11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90</v>
      </c>
      <c r="B34">
        <v>24</v>
      </c>
      <c r="C34" t="s">
        <v>91</v>
      </c>
      <c r="D34" s="5">
        <v>15.9</v>
      </c>
      <c r="E34" t="s">
        <v>17</v>
      </c>
      <c r="F34" s="5">
        <f>B34*D34</f>
        <v>381.6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3007.3759999999997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 t="s">
        <v>104</v>
      </c>
      <c r="L36" s="25" t="s">
        <v>105</v>
      </c>
      <c r="M36" s="25">
        <v>220</v>
      </c>
    </row>
    <row r="37" spans="1:13" ht="12.75">
      <c r="A37" t="s">
        <v>23</v>
      </c>
      <c r="C37">
        <v>137908</v>
      </c>
      <c r="D37">
        <v>219171.6</v>
      </c>
      <c r="E37">
        <v>1579.8</v>
      </c>
      <c r="F37" s="35">
        <f>C37/D37*E37</f>
        <v>994.0478529152499</v>
      </c>
      <c r="J37" s="20">
        <v>2</v>
      </c>
      <c r="K37" s="20" t="s">
        <v>106</v>
      </c>
      <c r="L37" s="25" t="s">
        <v>107</v>
      </c>
      <c r="M37" s="25">
        <v>20</v>
      </c>
    </row>
    <row r="38" spans="1:13" ht="12.75">
      <c r="A38" t="s">
        <v>24</v>
      </c>
      <c r="C38">
        <v>90597</v>
      </c>
      <c r="D38">
        <v>219171.6</v>
      </c>
      <c r="E38">
        <v>1579.8</v>
      </c>
      <c r="F38" s="35">
        <v>0</v>
      </c>
      <c r="J38" s="20">
        <v>3</v>
      </c>
      <c r="K38" s="20" t="s">
        <v>108</v>
      </c>
      <c r="L38" s="25" t="s">
        <v>98</v>
      </c>
      <c r="M38" s="25">
        <v>60</v>
      </c>
    </row>
    <row r="39" spans="1:13" ht="12.75">
      <c r="A39" t="s">
        <v>25</v>
      </c>
      <c r="F39" s="11">
        <f>M32</f>
        <v>5231.34019901</v>
      </c>
      <c r="J39" s="20">
        <v>4</v>
      </c>
      <c r="K39" s="20" t="s">
        <v>109</v>
      </c>
      <c r="L39" s="25" t="s">
        <v>110</v>
      </c>
      <c r="M39" s="25">
        <v>330</v>
      </c>
    </row>
    <row r="40" spans="1:13" ht="12.75">
      <c r="A40" t="s">
        <v>79</v>
      </c>
      <c r="F40" s="5"/>
      <c r="J40" s="20">
        <v>5</v>
      </c>
      <c r="K40" s="20" t="s">
        <v>113</v>
      </c>
      <c r="L40" s="25" t="s">
        <v>112</v>
      </c>
      <c r="M40" s="25">
        <v>1088</v>
      </c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 t="s">
        <v>114</v>
      </c>
      <c r="L41" s="25" t="s">
        <v>97</v>
      </c>
      <c r="M41" s="25">
        <v>72</v>
      </c>
    </row>
    <row r="42" spans="1:13" ht="12.75">
      <c r="A42" t="s">
        <v>26</v>
      </c>
      <c r="F42" s="11">
        <f>M53</f>
        <v>12300.16</v>
      </c>
      <c r="J42" s="20">
        <v>7</v>
      </c>
      <c r="K42" s="20" t="s">
        <v>115</v>
      </c>
      <c r="L42" s="25" t="s">
        <v>96</v>
      </c>
      <c r="M42" s="25">
        <v>20</v>
      </c>
    </row>
    <row r="43" spans="1:13" ht="12.75">
      <c r="A43" t="s">
        <v>27</v>
      </c>
      <c r="F43" s="5"/>
      <c r="J43" s="20">
        <v>8</v>
      </c>
      <c r="K43" s="20" t="s">
        <v>116</v>
      </c>
      <c r="L43" s="25" t="s">
        <v>96</v>
      </c>
      <c r="M43" s="25">
        <v>15</v>
      </c>
    </row>
    <row r="44" spans="1:13" ht="12.75">
      <c r="A44" t="s">
        <v>28</v>
      </c>
      <c r="F44" s="5"/>
      <c r="J44" s="20">
        <v>9</v>
      </c>
      <c r="K44" s="20" t="s">
        <v>117</v>
      </c>
      <c r="L44" s="25" t="s">
        <v>96</v>
      </c>
      <c r="M44" s="25">
        <v>12</v>
      </c>
    </row>
    <row r="45" spans="2:13" ht="12.75">
      <c r="B45">
        <v>1579.8</v>
      </c>
      <c r="C45" t="s">
        <v>16</v>
      </c>
      <c r="D45" s="11">
        <v>0.27</v>
      </c>
      <c r="E45" t="s">
        <v>17</v>
      </c>
      <c r="F45" s="11">
        <f>B45*D45</f>
        <v>426.546</v>
      </c>
      <c r="J45" s="20">
        <v>10</v>
      </c>
      <c r="K45" s="20" t="s">
        <v>120</v>
      </c>
      <c r="L45" s="25" t="s">
        <v>110</v>
      </c>
      <c r="M45" s="25">
        <v>84</v>
      </c>
    </row>
    <row r="46" spans="1:13" ht="12.75">
      <c r="A46" t="s">
        <v>92</v>
      </c>
      <c r="D46" s="11"/>
      <c r="F46" s="11">
        <v>0</v>
      </c>
      <c r="J46" s="20">
        <v>11</v>
      </c>
      <c r="K46" s="20" t="s">
        <v>121</v>
      </c>
      <c r="L46" s="25" t="s">
        <v>110</v>
      </c>
      <c r="M46" s="25">
        <v>60</v>
      </c>
    </row>
    <row r="47" spans="1:13" ht="12.75">
      <c r="A47" s="4" t="s">
        <v>29</v>
      </c>
      <c r="B47" s="10"/>
      <c r="C47" s="10"/>
      <c r="F47" s="32">
        <f>SUM(F37:F46)</f>
        <v>18952.094051925247</v>
      </c>
      <c r="J47" s="20">
        <v>12</v>
      </c>
      <c r="K47" s="20" t="s">
        <v>106</v>
      </c>
      <c r="L47" s="25" t="s">
        <v>110</v>
      </c>
      <c r="M47" s="25">
        <v>102</v>
      </c>
    </row>
    <row r="48" spans="1:13" ht="12.75">
      <c r="A48" s="4" t="s">
        <v>30</v>
      </c>
      <c r="F48" s="5"/>
      <c r="J48" s="20">
        <v>13</v>
      </c>
      <c r="K48" s="20" t="s">
        <v>123</v>
      </c>
      <c r="L48" s="25" t="s">
        <v>124</v>
      </c>
      <c r="M48" s="25">
        <v>9765</v>
      </c>
    </row>
    <row r="49" spans="1:13" ht="12.75">
      <c r="A49" t="s">
        <v>31</v>
      </c>
      <c r="B49">
        <v>1579.8</v>
      </c>
      <c r="C49" t="s">
        <v>72</v>
      </c>
      <c r="D49" s="5">
        <v>0.17</v>
      </c>
      <c r="E49" t="s">
        <v>17</v>
      </c>
      <c r="F49" s="11">
        <f>B49*D49</f>
        <v>268.56600000000003</v>
      </c>
      <c r="J49" s="20">
        <v>14</v>
      </c>
      <c r="K49" s="20" t="s">
        <v>125</v>
      </c>
      <c r="L49" s="25" t="s">
        <v>110</v>
      </c>
      <c r="M49" s="25">
        <v>240</v>
      </c>
    </row>
    <row r="50" spans="1:13" ht="12.75">
      <c r="A50" t="s">
        <v>32</v>
      </c>
      <c r="F50" s="5"/>
      <c r="J50" s="20">
        <v>15</v>
      </c>
      <c r="K50" s="20" t="s">
        <v>128</v>
      </c>
      <c r="L50" s="25" t="s">
        <v>107</v>
      </c>
      <c r="M50" s="25">
        <v>160</v>
      </c>
    </row>
    <row r="51" spans="1:13" ht="12.75">
      <c r="A51" s="7" t="s">
        <v>80</v>
      </c>
      <c r="F51" s="5"/>
      <c r="J51" s="20">
        <v>16</v>
      </c>
      <c r="K51" s="20" t="s">
        <v>94</v>
      </c>
      <c r="L51" s="25" t="s">
        <v>95</v>
      </c>
      <c r="M51" s="25">
        <v>52.16</v>
      </c>
    </row>
    <row r="52" spans="2:13" ht="12.75">
      <c r="B52">
        <v>1579.8</v>
      </c>
      <c r="C52" t="s">
        <v>16</v>
      </c>
      <c r="D52" s="11">
        <v>0.66</v>
      </c>
      <c r="E52" t="s">
        <v>17</v>
      </c>
      <c r="F52" s="11">
        <f>B52*D52</f>
        <v>1042.6680000000001</v>
      </c>
      <c r="J52" s="20">
        <v>17</v>
      </c>
      <c r="K52" s="20"/>
      <c r="L52" s="25"/>
      <c r="M52" s="25"/>
    </row>
    <row r="53" spans="1:13" ht="12.75">
      <c r="A53" s="4" t="s">
        <v>33</v>
      </c>
      <c r="F53" s="32">
        <f>F49+F52</f>
        <v>1311.2340000000002</v>
      </c>
      <c r="J53" s="20"/>
      <c r="K53" s="20"/>
      <c r="L53" s="31" t="s">
        <v>70</v>
      </c>
      <c r="M53" s="34">
        <f>SUM(M36:M52)</f>
        <v>12300.16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1.49</v>
      </c>
      <c r="E56" t="s">
        <v>17</v>
      </c>
      <c r="F56" s="11">
        <f>B56*D56</f>
        <v>2353.902</v>
      </c>
    </row>
    <row r="57" spans="1:6" ht="12.75">
      <c r="A57" s="4" t="s">
        <v>35</v>
      </c>
      <c r="F57" s="8">
        <f>SUM(F56)</f>
        <v>2353.902</v>
      </c>
    </row>
    <row r="58" spans="1:6" ht="12.75">
      <c r="A58" s="1" t="s">
        <v>36</v>
      </c>
      <c r="B58" s="1"/>
      <c r="F58" s="8">
        <f>F28+F35+F47+F53+F57</f>
        <v>30050.366051925244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240.40292841540196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30290.768980340647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99</v>
      </c>
    </row>
    <row r="62" spans="1:6" ht="12.75">
      <c r="A62" s="13"/>
      <c r="B62" s="39">
        <v>41153</v>
      </c>
      <c r="C62" s="40">
        <v>-47102</v>
      </c>
      <c r="D62" s="43">
        <f>F20</f>
        <v>9671.44</v>
      </c>
      <c r="E62" s="43">
        <f>F60</f>
        <v>30290.768980340647</v>
      </c>
      <c r="F62" s="44">
        <f>C62+D62-E62</f>
        <v>-67721.32898034065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2011-12-20T11:38:36Z</cp:lastPrinted>
  <dcterms:created xsi:type="dcterms:W3CDTF">2008-08-18T07:30:19Z</dcterms:created>
  <dcterms:modified xsi:type="dcterms:W3CDTF">2012-11-28T18:57:40Z</dcterms:modified>
  <cp:category/>
  <cp:version/>
  <cp:contentType/>
  <cp:contentStatus/>
</cp:coreProperties>
</file>