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<sst xmlns="http://schemas.openxmlformats.org/spreadsheetml/2006/main" count="126" uniqueCount="100">
  <si>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</si>
  <si>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</si>
  <si>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</si>
  <si>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</si>
  <si>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</si>
  <si>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</si>
  <si>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</si>
  <si>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</si>
  <si>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</si>
  <si>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</si>
  <si>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</si>
  <si>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</si>
  <si>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</si>
  <si>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</si>
  <si>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</si>
  <si>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</si>
  <si>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</si>
  <si>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</si>
  <si>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</si>
  <si>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</si>
  <si>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</si>
  <si>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</si>
  <si>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</si>
  <si>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</si>
  <si>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</si>
  <si>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</si>
  <si>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</si>
  <si>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</si>
  <si>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</si>
  <si>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</si>
  <si>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</si>
  <si>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</si>
  <si>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</si>
  <si>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</si>
  <si>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</si>
  <si>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</si>
  <si>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</si>
  <si>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</si>
  <si>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</si>
  <si>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</si>
  <si>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</si>
  <si>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</si>
  <si>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</si>
  <si>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</si>
  <si>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</si>
  <si>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</si>
  <si>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</si>
  <si>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</si>
  <si>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</si>
  <si>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</si>
  <si>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</si>
  <si>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</si>
  <si>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</si>
  <si>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</si>
  <si>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</si>
  <si>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</si>
  <si>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</si>
  <si>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</si>
  <si>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</si>
  <si>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</si>
  <si>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</si>
  <si>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</si>
  <si>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</si>
  <si>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</si>
  <si>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</si>
  <si>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</si>
  <si>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</si>
  <si>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</si>
  <si>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</si>
  <si>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</si>
  <si>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</si>
  <si>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</si>
  <si>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</si>
  <si>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10</t>
  </si>
  <si>
    <t xml:space="preserve">   Учет затрат по текущему ремонту по ул. Забайкальская 10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</si>
  <si>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</si>
  <si>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</si>
  <si>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</si>
  <si>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</si>
  <si>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</si>
  <si>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</si>
  <si>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0,6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</si>
  <si>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</si>
  <si>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</si>
  <si>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</si>
  <si>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</si>
  <si>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</si>
  <si>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</si>
  <si>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</si>
  <si>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</si>
  <si>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</si>
  <si>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</si>
  <si>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</t>
  </si>
  <si>
    <t>Лампа</t>
  </si>
  <si>
    <t>2шт</t>
  </si>
  <si>
    <t>ост.на 01.11.</t>
  </si>
  <si>
    <t>октябрь</t>
  </si>
  <si>
    <t xml:space="preserve">                    за  октябрь  2012 г.</t>
  </si>
  <si>
    <t>3.  Премия за месячник</t>
  </si>
  <si>
    <t xml:space="preserve">Смена ламп (2шт)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</si>
</sst>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M36" sqref="M36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97</v>
      </c>
    </row>
    <row r="3" spans="2:13" ht="12.75">
      <c r="B3" s="1" t="s">
        <v>83</v>
      </c>
      <c r="C3" s="8" t="s">
        <v>96</v>
      </c>
      <c r="D3" s="1" t="s">
        <v>86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1579.8</v>
      </c>
      <c r="F7" t="s">
        <v>72</v>
      </c>
      <c r="J7" s="15"/>
      <c r="K7" s="15" t="s">
        <v>49</v>
      </c>
      <c r="L7" s="21">
        <v>0</v>
      </c>
      <c r="M7" s="33">
        <f>L7*89.21*1.202</f>
        <v>0</v>
      </c>
    </row>
    <row r="8" spans="1:13" ht="12.75">
      <c r="A8" t="s">
        <v>3</v>
      </c>
      <c r="E8">
        <v>0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620</v>
      </c>
      <c r="F10" t="s">
        <v>72</v>
      </c>
      <c r="J10" s="16"/>
      <c r="K10" s="18" t="s">
        <v>54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2429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190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5088.72</v>
      </c>
      <c r="J16" s="15" t="s">
        <v>59</v>
      </c>
      <c r="K16" s="26" t="s">
        <v>60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15705.83</v>
      </c>
      <c r="J17" s="16" t="s">
        <v>61</v>
      </c>
      <c r="K17" s="18" t="s">
        <v>62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3.086400902388027</v>
      </c>
      <c r="J18" s="20"/>
      <c r="K18" s="27" t="s">
        <v>63</v>
      </c>
      <c r="L18" s="28">
        <f>SUM(L7:L17)</f>
        <v>0</v>
      </c>
      <c r="M18" s="34">
        <f>SUM(M7:M17)</f>
        <v>0</v>
      </c>
    </row>
    <row r="19" spans="1:11" ht="12.75">
      <c r="A19" t="s">
        <v>85</v>
      </c>
      <c r="F19" s="5">
        <v>750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16455.83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99</v>
      </c>
      <c r="L22" s="25">
        <v>0.14</v>
      </c>
      <c r="M22" s="33">
        <f>L22*89.21*1.202*1.15</f>
        <v>17.264097619999998</v>
      </c>
    </row>
    <row r="23" spans="10:13" ht="12.75">
      <c r="J23" s="20">
        <v>2</v>
      </c>
      <c r="K23" s="20"/>
      <c r="L23" s="25"/>
      <c r="M23" s="33">
        <f aca="true" t="shared" si="1" ref="M23:M31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3468.97</v>
      </c>
      <c r="J25" s="20">
        <v>4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956.79</v>
      </c>
      <c r="J26" s="20">
        <v>5</v>
      </c>
      <c r="K26" s="20"/>
      <c r="L26" s="25"/>
      <c r="M26" s="33">
        <f t="shared" si="1"/>
        <v>0</v>
      </c>
    </row>
    <row r="27" spans="1:13" ht="12.75">
      <c r="A27" s="6" t="s">
        <v>98</v>
      </c>
      <c r="F27" s="5">
        <v>300.5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4726.26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87</v>
      </c>
      <c r="C30" s="13"/>
      <c r="D30" s="45">
        <v>1.05</v>
      </c>
      <c r="E30" s="13" t="s">
        <v>17</v>
      </c>
      <c r="F30" s="11">
        <f>E7*D30</f>
        <v>1658.79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88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330</v>
      </c>
      <c r="C32" t="s">
        <v>20</v>
      </c>
      <c r="D32" s="5">
        <v>2.89</v>
      </c>
      <c r="E32" t="s">
        <v>17</v>
      </c>
      <c r="F32" s="5">
        <v>953.7</v>
      </c>
      <c r="J32" s="20"/>
      <c r="K32" s="30"/>
      <c r="L32" s="34">
        <f>SUM(L22:L31)</f>
        <v>0.14</v>
      </c>
      <c r="M32" s="34">
        <f>SUM(M22:M31)</f>
        <v>17.264097619999998</v>
      </c>
    </row>
    <row r="33" spans="1:11" ht="12.75">
      <c r="A33" t="s">
        <v>89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67</v>
      </c>
    </row>
    <row r="34" spans="1:13" ht="12.75">
      <c r="A34" t="s">
        <v>90</v>
      </c>
      <c r="B34">
        <v>24</v>
      </c>
      <c r="C34" t="s">
        <v>91</v>
      </c>
      <c r="D34" s="5">
        <v>0</v>
      </c>
      <c r="E34" t="s">
        <v>17</v>
      </c>
      <c r="F34" s="5">
        <f>B34*D34</f>
        <v>0</v>
      </c>
      <c r="J34" s="22" t="s">
        <v>40</v>
      </c>
      <c r="K34" s="22"/>
      <c r="L34" s="22" t="s">
        <v>68</v>
      </c>
      <c r="M34" s="22" t="s">
        <v>46</v>
      </c>
    </row>
    <row r="35" spans="1:13" ht="12.75">
      <c r="A35" s="4" t="s">
        <v>21</v>
      </c>
      <c r="B35" s="10"/>
      <c r="C35" s="10"/>
      <c r="F35" s="32">
        <f>SUM(F30:F34)</f>
        <v>2612.49</v>
      </c>
      <c r="J35" s="23" t="s">
        <v>41</v>
      </c>
      <c r="K35" s="23" t="s">
        <v>42</v>
      </c>
      <c r="L35" s="23"/>
      <c r="M35" s="23" t="s">
        <v>69</v>
      </c>
    </row>
    <row r="36" spans="1:13" ht="12.75">
      <c r="A36" s="4" t="s">
        <v>22</v>
      </c>
      <c r="B36" s="4"/>
      <c r="J36" s="20">
        <v>1</v>
      </c>
      <c r="K36" s="20" t="s">
        <v>93</v>
      </c>
      <c r="L36" s="25" t="s">
        <v>94</v>
      </c>
      <c r="M36" s="25">
        <v>13.04</v>
      </c>
    </row>
    <row r="37" spans="1:13" ht="12.75">
      <c r="A37" t="s">
        <v>23</v>
      </c>
      <c r="C37">
        <v>156985</v>
      </c>
      <c r="D37">
        <v>219171.6</v>
      </c>
      <c r="E37">
        <v>1579.8</v>
      </c>
      <c r="F37" s="35">
        <f>C37/D37*E37</f>
        <v>1131.5558357013408</v>
      </c>
      <c r="J37" s="20">
        <v>2</v>
      </c>
      <c r="K37" s="20"/>
      <c r="L37" s="25"/>
      <c r="M37" s="25"/>
    </row>
    <row r="38" spans="1:13" ht="12.75">
      <c r="A38" t="s">
        <v>24</v>
      </c>
      <c r="C38">
        <v>126260</v>
      </c>
      <c r="D38">
        <v>219171.6</v>
      </c>
      <c r="E38">
        <v>1579.8</v>
      </c>
      <c r="F38" s="35">
        <v>0</v>
      </c>
      <c r="J38" s="20">
        <v>3</v>
      </c>
      <c r="K38" s="20"/>
      <c r="L38" s="25"/>
      <c r="M38" s="25"/>
    </row>
    <row r="39" spans="1:13" ht="12.75">
      <c r="A39" t="s">
        <v>25</v>
      </c>
      <c r="F39" s="11">
        <f>M32</f>
        <v>17.264097619999998</v>
      </c>
      <c r="J39" s="20">
        <v>4</v>
      </c>
      <c r="K39" s="20"/>
      <c r="L39" s="25"/>
      <c r="M39" s="25"/>
    </row>
    <row r="40" spans="1:13" ht="12.75">
      <c r="A40" t="s">
        <v>79</v>
      </c>
      <c r="F40" s="5"/>
      <c r="J40" s="20">
        <v>5</v>
      </c>
      <c r="K40" s="20"/>
      <c r="L40" s="25"/>
      <c r="M40" s="25"/>
    </row>
    <row r="41" spans="2:13" ht="12.75">
      <c r="B41">
        <v>1579.8</v>
      </c>
      <c r="C41" t="s">
        <v>16</v>
      </c>
      <c r="D41" s="5"/>
      <c r="F41" s="5">
        <f>B41*D41</f>
        <v>0</v>
      </c>
      <c r="J41" s="20">
        <v>6</v>
      </c>
      <c r="K41" s="20"/>
      <c r="L41" s="25"/>
      <c r="M41" s="25"/>
    </row>
    <row r="42" spans="1:13" ht="12.75">
      <c r="A42" t="s">
        <v>26</v>
      </c>
      <c r="F42" s="11">
        <f>M53</f>
        <v>13.04</v>
      </c>
      <c r="J42" s="20">
        <v>7</v>
      </c>
      <c r="K42" s="20"/>
      <c r="L42" s="25"/>
      <c r="M42" s="25"/>
    </row>
    <row r="43" spans="1:13" ht="12.75">
      <c r="A43" t="s">
        <v>27</v>
      </c>
      <c r="F43" s="5"/>
      <c r="J43" s="20">
        <v>8</v>
      </c>
      <c r="K43" s="20"/>
      <c r="L43" s="25"/>
      <c r="M43" s="25"/>
    </row>
    <row r="44" spans="1:13" ht="12.75">
      <c r="A44" t="s">
        <v>28</v>
      </c>
      <c r="F44" s="5"/>
      <c r="J44" s="20">
        <v>9</v>
      </c>
      <c r="K44" s="20"/>
      <c r="L44" s="25"/>
      <c r="M44" s="25"/>
    </row>
    <row r="45" spans="2:13" ht="12.75">
      <c r="B45">
        <v>1579.8</v>
      </c>
      <c r="C45" t="s">
        <v>16</v>
      </c>
      <c r="D45" s="11">
        <v>0.28</v>
      </c>
      <c r="E45" t="s">
        <v>17</v>
      </c>
      <c r="F45" s="11">
        <f>B45*D45</f>
        <v>442.34400000000005</v>
      </c>
      <c r="J45" s="20">
        <v>10</v>
      </c>
      <c r="K45" s="20"/>
      <c r="L45" s="25"/>
      <c r="M45" s="25"/>
    </row>
    <row r="46" spans="1:13" ht="12.75">
      <c r="A46" t="s">
        <v>92</v>
      </c>
      <c r="D46" s="11"/>
      <c r="F46" s="11">
        <v>0</v>
      </c>
      <c r="J46" s="20">
        <v>11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SUM(F37:F46)</f>
        <v>1604.2039333213409</v>
      </c>
      <c r="J47" s="20">
        <v>12</v>
      </c>
      <c r="K47" s="20"/>
      <c r="L47" s="25"/>
      <c r="M47" s="25"/>
    </row>
    <row r="48" spans="1:13" ht="12.75">
      <c r="A48" s="4" t="s">
        <v>30</v>
      </c>
      <c r="F48" s="5"/>
      <c r="J48" s="20">
        <v>13</v>
      </c>
      <c r="K48" s="20"/>
      <c r="L48" s="25"/>
      <c r="M48" s="25"/>
    </row>
    <row r="49" spans="1:13" ht="12.75">
      <c r="A49" t="s">
        <v>31</v>
      </c>
      <c r="B49">
        <v>1579.8</v>
      </c>
      <c r="C49" t="s">
        <v>72</v>
      </c>
      <c r="D49" s="5">
        <v>0.19</v>
      </c>
      <c r="E49" t="s">
        <v>17</v>
      </c>
      <c r="F49" s="11">
        <f>B49*D49</f>
        <v>300.162</v>
      </c>
      <c r="J49" s="20">
        <v>14</v>
      </c>
      <c r="K49" s="20"/>
      <c r="L49" s="25"/>
      <c r="M49" s="25"/>
    </row>
    <row r="50" spans="1:13" ht="12.75">
      <c r="A50" t="s">
        <v>32</v>
      </c>
      <c r="F50" s="5"/>
      <c r="J50" s="20">
        <v>15</v>
      </c>
      <c r="K50" s="20"/>
      <c r="L50" s="25"/>
      <c r="M50" s="25"/>
    </row>
    <row r="51" spans="1:13" ht="12.75">
      <c r="A51" s="7" t="s">
        <v>80</v>
      </c>
      <c r="F51" s="5"/>
      <c r="J51" s="20">
        <v>16</v>
      </c>
      <c r="K51" s="20"/>
      <c r="L51" s="25"/>
      <c r="M51" s="25"/>
    </row>
    <row r="52" spans="2:13" ht="12.75">
      <c r="B52">
        <v>1579.8</v>
      </c>
      <c r="C52" t="s">
        <v>16</v>
      </c>
      <c r="D52" s="11">
        <v>0.74</v>
      </c>
      <c r="E52" t="s">
        <v>17</v>
      </c>
      <c r="F52" s="11">
        <f>B52*D52</f>
        <v>1169.052</v>
      </c>
      <c r="J52" s="20">
        <v>17</v>
      </c>
      <c r="K52" s="20"/>
      <c r="L52" s="25"/>
      <c r="M52" s="25"/>
    </row>
    <row r="53" spans="1:13" ht="12.75">
      <c r="A53" s="4" t="s">
        <v>33</v>
      </c>
      <c r="F53" s="32">
        <f>F49+F52</f>
        <v>1469.214</v>
      </c>
      <c r="J53" s="20"/>
      <c r="K53" s="20"/>
      <c r="L53" s="31" t="s">
        <v>70</v>
      </c>
      <c r="M53" s="34">
        <f>SUM(M36:M52)</f>
        <v>13.04</v>
      </c>
    </row>
    <row r="54" ht="12.75">
      <c r="A54" s="4" t="s">
        <v>34</v>
      </c>
    </row>
    <row r="55" spans="1:6" ht="12.75">
      <c r="A55" s="7" t="s">
        <v>84</v>
      </c>
      <c r="B55" s="7"/>
      <c r="C55" s="7"/>
      <c r="D55" s="7"/>
      <c r="E55" s="7"/>
      <c r="F55" s="7"/>
    </row>
    <row r="56" spans="2:6" ht="12.75">
      <c r="B56">
        <v>1579.8</v>
      </c>
      <c r="C56" t="s">
        <v>16</v>
      </c>
      <c r="D56" s="11">
        <v>1.62</v>
      </c>
      <c r="E56" t="s">
        <v>17</v>
      </c>
      <c r="F56" s="11">
        <f>B56*D56</f>
        <v>2559.2760000000003</v>
      </c>
    </row>
    <row r="57" spans="1:6" ht="12.75">
      <c r="A57" s="4" t="s">
        <v>35</v>
      </c>
      <c r="F57" s="8">
        <f>SUM(F56)</f>
        <v>2559.2760000000003</v>
      </c>
    </row>
    <row r="58" spans="1:6" ht="12.75">
      <c r="A58" s="1" t="s">
        <v>36</v>
      </c>
      <c r="B58" s="1"/>
      <c r="F58" s="8">
        <f>F28+F35+F47+F53+F57</f>
        <v>12971.443933321341</v>
      </c>
    </row>
    <row r="59" spans="1:6" ht="12.75">
      <c r="A59" s="1" t="s">
        <v>38</v>
      </c>
      <c r="B59" s="36">
        <v>0.008</v>
      </c>
      <c r="C59" s="1"/>
      <c r="D59" s="1"/>
      <c r="E59" s="1"/>
      <c r="F59" s="32">
        <f>F58*0.8%</f>
        <v>103.77155146657073</v>
      </c>
    </row>
    <row r="60" spans="1:6" ht="15">
      <c r="A60" s="12" t="s">
        <v>39</v>
      </c>
      <c r="B60" s="12"/>
      <c r="C60" s="12"/>
      <c r="D60" s="12"/>
      <c r="E60" s="12"/>
      <c r="F60" s="42">
        <f>F58+F59</f>
        <v>13075.215484787912</v>
      </c>
    </row>
    <row r="61" spans="2:6" ht="12.75">
      <c r="B61" s="37" t="s">
        <v>75</v>
      </c>
      <c r="C61" s="38" t="s">
        <v>76</v>
      </c>
      <c r="D61" s="22" t="s">
        <v>77</v>
      </c>
      <c r="E61" s="22" t="s">
        <v>78</v>
      </c>
      <c r="F61" s="41" t="s">
        <v>95</v>
      </c>
    </row>
    <row r="62" spans="1:6" ht="12.75">
      <c r="A62" s="13"/>
      <c r="B62" s="39">
        <v>41183</v>
      </c>
      <c r="C62" s="40">
        <v>-67721</v>
      </c>
      <c r="D62" s="43">
        <f>F20</f>
        <v>16455.83</v>
      </c>
      <c r="E62" s="43">
        <f>F60</f>
        <v>13075.215484787912</v>
      </c>
      <c r="F62" s="44">
        <f>C62+D62-E62</f>
        <v>-64340.38548478791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2011-12-20T11:38:36Z</cp:lastPrinted>
  <dcterms:created xsi:type="dcterms:W3CDTF">2008-08-18T07:30:19Z</dcterms:created>
  <dcterms:modified xsi:type="dcterms:W3CDTF">2012-12-26T15:13:29Z</dcterms:modified>
  <cp:category/>
  <cp:version/>
  <cp:contentType/>
  <cp:contentStatus/>
</cp:coreProperties>
</file>