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<sst xmlns="http://schemas.openxmlformats.org/spreadsheetml/2006/main" count="132" uniqueCount="105">
  <si>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</si>
  <si>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</si>
  <si>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</si>
  <si>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</si>
  <si>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</si>
  <si>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</si>
  <si>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</si>
  <si>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</si>
  <si>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</si>
  <si>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</si>
  <si>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</si>
  <si>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</si>
  <si>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</si>
  <si>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</si>
  <si>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</si>
  <si>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</si>
  <si>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</si>
  <si>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</si>
  <si>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</si>
  <si>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</si>
  <si>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</si>
  <si>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</si>
  <si>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</si>
  <si>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</si>
  <si>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</si>
  <si>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</si>
  <si>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</si>
  <si>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</si>
  <si>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</si>
  <si>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</si>
  <si>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</si>
  <si>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</si>
  <si>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</si>
  <si>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</si>
  <si>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</si>
  <si>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</si>
  <si>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</si>
  <si>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</si>
  <si>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</si>
  <si>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</si>
  <si>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</si>
  <si>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</si>
  <si>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</si>
  <si>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</si>
  <si>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</si>
  <si>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</si>
  <si>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</si>
  <si>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</si>
  <si>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</si>
  <si>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</si>
  <si>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</si>
  <si>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</si>
  <si>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</si>
  <si>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</si>
  <si>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</si>
  <si>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</si>
  <si>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</si>
  <si>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</si>
  <si>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</si>
  <si>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</si>
  <si>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</si>
  <si>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</si>
  <si>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</si>
  <si>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</si>
  <si>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</si>
  <si>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</si>
  <si>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</si>
  <si>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</si>
  <si>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</si>
  <si>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</si>
  <si>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</si>
  <si>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</si>
  <si>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</si>
  <si>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</si>
  <si>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</si>
  <si>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</si>
  <si>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</si>
  <si>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</si>
  <si>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</si>
  <si>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</si>
  <si>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</si>
  <si>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</si>
  <si>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</si>
  <si>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</si>
  <si>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</si>
  <si>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</si>
  <si>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</si>
  <si>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</si>
  <si>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</si>
  <si>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</si>
  <si>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</si>
  <si>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Прочистка канализации</t>
  </si>
  <si>
    <t>1.2 Аренда (эр-телеком,ростелеком)</t>
  </si>
  <si>
    <t>ост.на 01.07.</t>
  </si>
  <si>
    <t>июнь</t>
  </si>
  <si>
    <t xml:space="preserve">                    за  июнь  2012 г.</t>
  </si>
  <si>
    <t xml:space="preserve">3.  </t>
  </si>
  <si>
    <t>Смена вентиля Д 25 (4шт) п-д1 т.п.чердак, п-д2</t>
  </si>
  <si>
    <t>Вентиль Д 25</t>
  </si>
  <si>
    <t>4шти</t>
  </si>
  <si>
    <t>Смена замка (1шт) п-д2 т.п.</t>
  </si>
  <si>
    <t>Замок</t>
  </si>
  <si>
    <t>1шт</t>
  </si>
  <si>
    <t>Смена ламп (10шт) т.п., л/кл</t>
  </si>
  <si>
    <t>10шт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</si>
</sst>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95</v>
      </c>
    </row>
    <row r="3" spans="2:13" ht="12.75">
      <c r="B3" s="1" t="s">
        <v>83</v>
      </c>
      <c r="C3" s="8" t="s">
        <v>94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10</v>
      </c>
      <c r="M7" s="33">
        <f>L7*81.377*1.202</f>
        <v>978.15154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38065.66</v>
      </c>
      <c r="J17" s="16" t="s">
        <v>55</v>
      </c>
      <c r="K17" s="18" t="s">
        <v>56</v>
      </c>
      <c r="L17" s="23">
        <v>4.27</v>
      </c>
      <c r="M17" s="33">
        <f>L17*81.377*1.202</f>
        <v>417.6707075799999</v>
      </c>
    </row>
    <row r="18" spans="2:13" ht="12.75">
      <c r="B18" t="s">
        <v>11</v>
      </c>
      <c r="F18" s="9">
        <f>F17/F16</f>
        <v>1.1311535961977972</v>
      </c>
      <c r="J18" s="20"/>
      <c r="K18" s="27" t="s">
        <v>57</v>
      </c>
      <c r="L18" s="28">
        <f>SUM(L7:L17)</f>
        <v>17.27</v>
      </c>
      <c r="M18" s="34">
        <f>SUM(M7:M17)</f>
        <v>1689.26770958</v>
      </c>
    </row>
    <row r="19" spans="1:11" ht="12.75">
      <c r="A19" t="s">
        <v>92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38942.58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97</v>
      </c>
      <c r="L23" s="25">
        <v>4.12</v>
      </c>
      <c r="M23" s="33">
        <f aca="true" t="shared" si="0" ref="M23:M32">L23*81.377*1.202</f>
        <v>402.99843447999996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1.07</v>
      </c>
      <c r="M24" s="33">
        <f t="shared" si="0"/>
        <v>104.66221478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103</v>
      </c>
      <c r="L25" s="25">
        <v>0.7</v>
      </c>
      <c r="M25" s="33">
        <f t="shared" si="0"/>
        <v>68.4706078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5350.58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1.14</v>
      </c>
      <c r="E30" t="s">
        <v>17</v>
      </c>
      <c r="F30" s="11">
        <f>E7*D30</f>
        <v>3805.89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600</v>
      </c>
      <c r="C32" t="s">
        <v>20</v>
      </c>
      <c r="D32" s="5">
        <v>2.73</v>
      </c>
      <c r="E32" t="s">
        <v>17</v>
      </c>
      <c r="F32" s="5">
        <v>1638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10.719999999999999</v>
      </c>
      <c r="M33" s="34">
        <f>SUM(M22:M32)</f>
        <v>1048.57845088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5443.889999999999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137614</v>
      </c>
      <c r="D37">
        <v>219171.6</v>
      </c>
      <c r="E37">
        <v>3338.5</v>
      </c>
      <c r="F37" s="35">
        <f>C37/D37*E37</f>
        <v>2096.185541374886</v>
      </c>
      <c r="J37" s="20">
        <v>1</v>
      </c>
      <c r="K37" s="20" t="s">
        <v>98</v>
      </c>
      <c r="L37" s="25" t="s">
        <v>99</v>
      </c>
      <c r="M37" s="25">
        <v>1300</v>
      </c>
    </row>
    <row r="38" spans="1:13" ht="12.75">
      <c r="A38" t="s">
        <v>23</v>
      </c>
      <c r="C38">
        <v>110873</v>
      </c>
      <c r="D38">
        <v>219171.6</v>
      </c>
      <c r="E38">
        <v>3338.5</v>
      </c>
      <c r="F38" s="35">
        <f>C38/D38*E38</f>
        <v>1688.8570896046751</v>
      </c>
      <c r="J38" s="20">
        <v>2</v>
      </c>
      <c r="K38" s="20" t="s">
        <v>101</v>
      </c>
      <c r="L38" s="25" t="s">
        <v>102</v>
      </c>
      <c r="M38" s="25">
        <v>132</v>
      </c>
    </row>
    <row r="39" spans="1:13" ht="12.75">
      <c r="A39" t="s">
        <v>24</v>
      </c>
      <c r="F39" s="11">
        <f>M33</f>
        <v>1048.57845088</v>
      </c>
      <c r="J39" s="20">
        <v>3</v>
      </c>
      <c r="K39" s="20" t="s">
        <v>90</v>
      </c>
      <c r="L39" s="25" t="s">
        <v>104</v>
      </c>
      <c r="M39" s="25">
        <v>65.2</v>
      </c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1497.2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0.29</v>
      </c>
      <c r="E45" t="s">
        <v>17</v>
      </c>
      <c r="F45" s="11">
        <f>B45*D45</f>
        <v>968.165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7298.986081859561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0.18</v>
      </c>
      <c r="E48" t="s">
        <v>17</v>
      </c>
      <c r="F48" s="11">
        <f>B48*D48</f>
        <v>600.93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1497.2</v>
      </c>
    </row>
    <row r="51" spans="2:6" ht="12.75">
      <c r="B51">
        <v>3338.5</v>
      </c>
      <c r="C51" t="s">
        <v>16</v>
      </c>
      <c r="D51" s="11">
        <v>0.61</v>
      </c>
      <c r="E51" t="s">
        <v>17</v>
      </c>
      <c r="F51" s="11">
        <f>B51*D51</f>
        <v>2036.485</v>
      </c>
    </row>
    <row r="52" spans="1:6" ht="12.75">
      <c r="A52" s="4" t="s">
        <v>80</v>
      </c>
      <c r="F52" s="32">
        <f>F48+F51</f>
        <v>2637.415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1.65</v>
      </c>
      <c r="E55" t="s">
        <v>17</v>
      </c>
      <c r="F55" s="11">
        <f>B55*D55</f>
        <v>5508.525</v>
      </c>
    </row>
    <row r="56" spans="1:6" ht="12.75">
      <c r="A56" s="4" t="s">
        <v>82</v>
      </c>
      <c r="F56" s="8">
        <f>SUM(F55)</f>
        <v>5508.525</v>
      </c>
    </row>
    <row r="57" spans="1:6" ht="12.75">
      <c r="A57" s="1" t="s">
        <v>30</v>
      </c>
      <c r="B57" s="1"/>
      <c r="F57" s="32">
        <f>F28+F35+F46+F52+F56</f>
        <v>26239.39608185956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209.91516865487648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26449.311250514435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93</v>
      </c>
    </row>
    <row r="61" spans="1:6" ht="12.75">
      <c r="A61" s="13"/>
      <c r="B61" s="39">
        <v>41061</v>
      </c>
      <c r="C61" s="40">
        <v>-44079</v>
      </c>
      <c r="D61" s="43">
        <f>F20</f>
        <v>38942.58</v>
      </c>
      <c r="E61" s="43">
        <f>F59</f>
        <v>26449.311250514435</v>
      </c>
      <c r="F61" s="44">
        <f>C61+D61-E61</f>
        <v>-31585.731250514433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2012-08-19T13:21:44Z</dcterms:modified>
  <cp:category/>
  <cp:version/>
  <cp:contentType/>
  <cp:contentStatus/>
</cp:coreProperties>
</file>