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<sst xmlns="http://schemas.openxmlformats.org/spreadsheetml/2006/main" count="123" uniqueCount="96">
  <si>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</si>
  <si>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</si>
  <si>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</si>
  <si>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</si>
  <si>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</si>
  <si>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</si>
  <si>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</si>
  <si>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</si>
  <si>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</si>
  <si>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</si>
  <si>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</si>
  <si>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</si>
  <si>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</si>
  <si>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</si>
  <si>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</si>
  <si>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</si>
  <si>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</si>
  <si>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</si>
  <si>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</si>
  <si>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</si>
  <si>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</si>
  <si>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</si>
  <si>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</si>
  <si>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</si>
  <si>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</si>
  <si>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</si>
  <si>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</si>
  <si>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</si>
  <si>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</si>
  <si>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</si>
  <si>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</si>
  <si>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</si>
  <si>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</si>
  <si>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</si>
  <si>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</si>
  <si>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</si>
  <si>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</si>
  <si>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</si>
  <si>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</si>
  <si>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</si>
  <si>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</si>
  <si>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</si>
  <si>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</si>
  <si>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</si>
  <si>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</si>
  <si>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</si>
  <si>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</si>
  <si>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</si>
  <si>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</si>
  <si>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</si>
  <si>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</si>
  <si>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</si>
  <si>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</si>
  <si>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</si>
  <si>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</si>
  <si>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</si>
  <si>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</si>
  <si>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</si>
  <si>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</si>
  <si>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</si>
  <si>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</si>
  <si>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</si>
  <si>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</si>
  <si>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</si>
  <si>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</si>
  <si>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</si>
  <si>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</si>
  <si>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</si>
  <si>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</si>
  <si>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</si>
  <si>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</si>
  <si>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</si>
  <si>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</si>
  <si>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</si>
  <si>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</si>
  <si>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</si>
  <si>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</si>
  <si>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</si>
  <si>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</si>
  <si>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</si>
  <si>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</si>
  <si>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</si>
  <si>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</si>
  <si>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</si>
  <si>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</si>
  <si>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</si>
  <si>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</si>
  <si>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</si>
  <si>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</si>
  <si>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</si>
  <si>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(эр-телеком,ростелеком)</t>
  </si>
  <si>
    <t>Прочистка канализации</t>
  </si>
  <si>
    <t>ост.на 01.11.</t>
  </si>
  <si>
    <t>октябрь</t>
  </si>
  <si>
    <t xml:space="preserve">                    за  октябрь   2012 г.</t>
  </si>
  <si>
    <t>3.  Премия за месячник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</si>
</sst>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94</v>
      </c>
    </row>
    <row r="3" spans="2:13" ht="12.75">
      <c r="B3" s="1" t="s">
        <v>83</v>
      </c>
      <c r="C3" s="8" t="s">
        <v>93</v>
      </c>
      <c r="D3" s="1" t="s">
        <v>85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8</v>
      </c>
      <c r="M7" s="33">
        <f>L7*89.21*1.202</f>
        <v>857.84336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>
        <f t="shared" si="0"/>
        <v>0</v>
      </c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>
        <f t="shared" si="0"/>
        <v>0</v>
      </c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>
        <f t="shared" si="0"/>
        <v>0</v>
      </c>
    </row>
    <row r="15" spans="10:13" ht="12.75">
      <c r="J15" s="15" t="s">
        <v>51</v>
      </c>
      <c r="K15" s="26" t="s">
        <v>52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36754.46</v>
      </c>
      <c r="J16" s="15" t="s">
        <v>53</v>
      </c>
      <c r="K16" s="26" t="s">
        <v>54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35003.36</v>
      </c>
      <c r="J17" s="16" t="s">
        <v>55</v>
      </c>
      <c r="K17" s="18" t="s">
        <v>56</v>
      </c>
      <c r="L17" s="23">
        <v>3.93</v>
      </c>
      <c r="M17" s="33">
        <f t="shared" si="0"/>
        <v>421.4155506</v>
      </c>
    </row>
    <row r="18" spans="2:13" ht="12.75">
      <c r="B18" t="s">
        <v>11</v>
      </c>
      <c r="F18" s="9">
        <f>F17/F16</f>
        <v>0.9523568024125508</v>
      </c>
      <c r="J18" s="20"/>
      <c r="K18" s="27" t="s">
        <v>57</v>
      </c>
      <c r="L18" s="28">
        <f>SUM(L7:L17)</f>
        <v>17.93</v>
      </c>
      <c r="M18" s="34">
        <f>SUM(M7:M17)</f>
        <v>1922.6414306</v>
      </c>
    </row>
    <row r="19" spans="1:11" ht="12.75">
      <c r="A19" t="s">
        <v>90</v>
      </c>
      <c r="F19" s="5">
        <v>876.92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35880.28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/>
      <c r="L23" s="25"/>
      <c r="M23" s="33">
        <f aca="true" t="shared" si="1" ref="M23:M32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76</v>
      </c>
      <c r="F25" s="11">
        <v>4047.13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73</v>
      </c>
      <c r="F26" s="5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5">
        <v>120.2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6080.91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1.05</v>
      </c>
      <c r="E30" t="s">
        <v>17</v>
      </c>
      <c r="F30" s="11">
        <f>E7*D30</f>
        <v>3505.425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724</v>
      </c>
      <c r="C32" t="s">
        <v>20</v>
      </c>
      <c r="D32" s="5">
        <v>2.89</v>
      </c>
      <c r="E32" t="s">
        <v>17</v>
      </c>
      <c r="F32" s="5">
        <v>2092.36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1022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57</v>
      </c>
      <c r="L33" s="28">
        <f>SUM(L22:L32)</f>
        <v>4.83</v>
      </c>
      <c r="M33" s="34">
        <f>SUM(M22:M32)</f>
        <v>595.6113678899999</v>
      </c>
    </row>
    <row r="34" spans="1:11" ht="12.75">
      <c r="A34" t="s">
        <v>89</v>
      </c>
      <c r="D34" s="5">
        <v>0</v>
      </c>
      <c r="E34" t="s">
        <v>17</v>
      </c>
      <c r="F34" s="11">
        <f>B34*D34</f>
        <v>0</v>
      </c>
      <c r="K34" s="1" t="s">
        <v>61</v>
      </c>
    </row>
    <row r="35" spans="1:13" ht="12.75">
      <c r="A35" s="4" t="s">
        <v>21</v>
      </c>
      <c r="B35" s="10"/>
      <c r="C35" s="10"/>
      <c r="F35" s="32">
        <f>SUM(F30:F34)</f>
        <v>5597.785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s="4" t="s">
        <v>77</v>
      </c>
      <c r="B36" s="4"/>
      <c r="J36" s="23" t="s">
        <v>35</v>
      </c>
      <c r="K36" s="23" t="s">
        <v>36</v>
      </c>
      <c r="L36" s="23"/>
      <c r="M36" s="23" t="s">
        <v>63</v>
      </c>
    </row>
    <row r="37" spans="1:13" ht="12.75">
      <c r="A37" t="s">
        <v>22</v>
      </c>
      <c r="C37">
        <v>156985</v>
      </c>
      <c r="D37">
        <v>219171.6</v>
      </c>
      <c r="E37">
        <v>3338.5</v>
      </c>
      <c r="F37" s="35">
        <f>C37/D37*E37</f>
        <v>2391.25152392007</v>
      </c>
      <c r="J37" s="20">
        <v>1</v>
      </c>
      <c r="K37" s="20"/>
      <c r="L37" s="25"/>
      <c r="M37" s="25"/>
    </row>
    <row r="38" spans="1:13" ht="12.75">
      <c r="A38" t="s">
        <v>23</v>
      </c>
      <c r="C38">
        <v>126260</v>
      </c>
      <c r="D38">
        <v>219171.6</v>
      </c>
      <c r="E38">
        <v>3338.5</v>
      </c>
      <c r="F38" s="35">
        <f>C38/D38*E38</f>
        <v>1923.237362870007</v>
      </c>
      <c r="J38" s="20">
        <v>2</v>
      </c>
      <c r="K38" s="20"/>
      <c r="L38" s="25"/>
      <c r="M38" s="25"/>
    </row>
    <row r="39" spans="1:13" ht="12.75">
      <c r="A39" t="s">
        <v>24</v>
      </c>
      <c r="F39" s="11">
        <f>M33</f>
        <v>595.6113678899999</v>
      </c>
      <c r="J39" s="20">
        <v>3</v>
      </c>
      <c r="K39" s="20"/>
      <c r="L39" s="25"/>
      <c r="M39" s="25"/>
    </row>
    <row r="40" spans="1:13" ht="12.75">
      <c r="A40" t="s">
        <v>71</v>
      </c>
      <c r="F40" s="5"/>
      <c r="J40" s="20">
        <v>4</v>
      </c>
      <c r="K40" s="20"/>
      <c r="L40" s="25"/>
      <c r="M40" s="25"/>
    </row>
    <row r="41" spans="2:13" ht="12.75">
      <c r="B41">
        <v>3338.5</v>
      </c>
      <c r="C41" t="s">
        <v>16</v>
      </c>
      <c r="D41" s="5"/>
      <c r="F41" s="11">
        <f>B41*D41</f>
        <v>0</v>
      </c>
      <c r="J41" s="20">
        <v>5</v>
      </c>
      <c r="K41" s="20"/>
      <c r="L41" s="25"/>
      <c r="M41" s="25"/>
    </row>
    <row r="42" spans="1:13" ht="12.75">
      <c r="A42" t="s">
        <v>25</v>
      </c>
      <c r="F42" s="11">
        <f>M50</f>
        <v>0</v>
      </c>
      <c r="J42" s="20">
        <v>6</v>
      </c>
      <c r="K42" s="20"/>
      <c r="L42" s="25"/>
      <c r="M42" s="25"/>
    </row>
    <row r="43" spans="1:13" ht="12.75">
      <c r="A43" t="s">
        <v>26</v>
      </c>
      <c r="F43" s="5"/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2:13" ht="12.75">
      <c r="B45">
        <v>3338.5</v>
      </c>
      <c r="C45" t="s">
        <v>16</v>
      </c>
      <c r="D45" s="11">
        <v>0.28</v>
      </c>
      <c r="E45" t="s">
        <v>17</v>
      </c>
      <c r="F45" s="11">
        <f>B45*D45</f>
        <v>934.7800000000001</v>
      </c>
      <c r="J45" s="20">
        <v>9</v>
      </c>
      <c r="K45" s="20"/>
      <c r="L45" s="25"/>
      <c r="M45" s="25"/>
    </row>
    <row r="46" spans="1:13" ht="12.75">
      <c r="A46" s="4" t="s">
        <v>78</v>
      </c>
      <c r="B46" s="10"/>
      <c r="C46" s="10"/>
      <c r="F46" s="32">
        <f>SUM(F37:F45)</f>
        <v>5844.880254680077</v>
      </c>
      <c r="J46" s="20">
        <v>10</v>
      </c>
      <c r="K46" s="20"/>
      <c r="L46" s="25"/>
      <c r="M46" s="25"/>
    </row>
    <row r="47" spans="1:13" ht="12.75">
      <c r="A47" s="4" t="s">
        <v>79</v>
      </c>
      <c r="F47" s="5"/>
      <c r="J47" s="20">
        <v>11</v>
      </c>
      <c r="K47" s="20"/>
      <c r="L47" s="25"/>
      <c r="M47" s="25"/>
    </row>
    <row r="48" spans="1:13" ht="12.75">
      <c r="A48" t="s">
        <v>28</v>
      </c>
      <c r="B48">
        <v>3338.5</v>
      </c>
      <c r="C48" t="s">
        <v>66</v>
      </c>
      <c r="D48" s="5">
        <v>0.19</v>
      </c>
      <c r="E48" t="s">
        <v>17</v>
      </c>
      <c r="F48" s="11">
        <f>B48*D48</f>
        <v>634.315</v>
      </c>
      <c r="J48" s="20">
        <v>12</v>
      </c>
      <c r="K48" s="20"/>
      <c r="L48" s="25"/>
      <c r="M48" s="25"/>
    </row>
    <row r="49" spans="1:13" ht="12.75">
      <c r="A49" t="s">
        <v>29</v>
      </c>
      <c r="F49" s="5"/>
      <c r="J49" s="20">
        <v>13</v>
      </c>
      <c r="K49" s="20"/>
      <c r="L49" s="25"/>
      <c r="M49" s="25"/>
    </row>
    <row r="50" spans="1:13" ht="12.75">
      <c r="A50" s="7" t="s">
        <v>72</v>
      </c>
      <c r="F50" s="5"/>
      <c r="J50" s="20"/>
      <c r="K50" s="20"/>
      <c r="L50" s="31" t="s">
        <v>64</v>
      </c>
      <c r="M50" s="34">
        <f>SUM(M37:M49)</f>
        <v>0</v>
      </c>
    </row>
    <row r="51" spans="2:6" ht="12.75">
      <c r="B51">
        <v>3338.5</v>
      </c>
      <c r="C51" t="s">
        <v>16</v>
      </c>
      <c r="D51" s="11">
        <v>0.74</v>
      </c>
      <c r="E51" t="s">
        <v>17</v>
      </c>
      <c r="F51" s="11">
        <f>B51*D51</f>
        <v>2470.49</v>
      </c>
    </row>
    <row r="52" spans="1:6" ht="12.75">
      <c r="A52" s="4" t="s">
        <v>80</v>
      </c>
      <c r="F52" s="32">
        <f>F48+F51</f>
        <v>3104.805</v>
      </c>
    </row>
    <row r="53" ht="12.75">
      <c r="A53" s="4" t="s">
        <v>81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3338.5</v>
      </c>
      <c r="C55" t="s">
        <v>16</v>
      </c>
      <c r="D55" s="11">
        <v>1.62</v>
      </c>
      <c r="E55" t="s">
        <v>17</v>
      </c>
      <c r="F55" s="11">
        <f>B55*D55</f>
        <v>5408.370000000001</v>
      </c>
    </row>
    <row r="56" spans="1:6" ht="12.75">
      <c r="A56" s="4" t="s">
        <v>82</v>
      </c>
      <c r="F56" s="8">
        <f>SUM(F55)</f>
        <v>5408.370000000001</v>
      </c>
    </row>
    <row r="57" spans="1:6" ht="12.75">
      <c r="A57" s="1" t="s">
        <v>30</v>
      </c>
      <c r="B57" s="1"/>
      <c r="F57" s="32">
        <f>F28+F35+F46+F52+F56</f>
        <v>26036.750254680075</v>
      </c>
    </row>
    <row r="58" spans="1:6" ht="12.75">
      <c r="A58" s="1" t="s">
        <v>32</v>
      </c>
      <c r="B58" s="36">
        <v>0.008</v>
      </c>
      <c r="C58" s="1"/>
      <c r="D58" s="1"/>
      <c r="E58" s="1"/>
      <c r="F58" s="32">
        <f>F57*0.8%</f>
        <v>208.2940020374406</v>
      </c>
    </row>
    <row r="59" spans="1:6" ht="15">
      <c r="A59" s="12" t="s">
        <v>33</v>
      </c>
      <c r="B59" s="12"/>
      <c r="C59" s="12"/>
      <c r="D59" s="12"/>
      <c r="E59" s="12"/>
      <c r="F59" s="42">
        <f>F57+F58</f>
        <v>26245.044256717516</v>
      </c>
    </row>
    <row r="60" spans="2:6" ht="12.75">
      <c r="B60" s="37" t="s">
        <v>67</v>
      </c>
      <c r="C60" s="38" t="s">
        <v>68</v>
      </c>
      <c r="D60" s="22" t="s">
        <v>69</v>
      </c>
      <c r="E60" s="22" t="s">
        <v>70</v>
      </c>
      <c r="F60" s="41" t="s">
        <v>92</v>
      </c>
    </row>
    <row r="61" spans="1:6" ht="12.75">
      <c r="A61" s="13"/>
      <c r="B61" s="39">
        <v>41183</v>
      </c>
      <c r="C61" s="40">
        <v>-104617</v>
      </c>
      <c r="D61" s="43">
        <f>F20</f>
        <v>35880.28</v>
      </c>
      <c r="E61" s="43">
        <f>F59</f>
        <v>26245.044256717516</v>
      </c>
      <c r="F61" s="44">
        <f>C61+D61-E61</f>
        <v>-94981.76425671752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2011-12-23T15:57:59Z</cp:lastPrinted>
  <dcterms:created xsi:type="dcterms:W3CDTF">2008-08-18T07:30:19Z</dcterms:created>
  <dcterms:modified xsi:type="dcterms:W3CDTF">2012-12-26T15:37:53Z</dcterms:modified>
  <cp:category/>
  <cp:version/>
  <cp:contentType/>
  <cp:contentStatus/>
</cp:coreProperties>
</file>