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<sst xmlns="http://schemas.openxmlformats.org/spreadsheetml/2006/main" count="126" uniqueCount="103">
  <si>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</si>
  <si>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</si>
  <si>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</si>
  <si>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</si>
  <si>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</si>
  <si>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</si>
  <si>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</si>
  <si>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</si>
  <si>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</si>
  <si>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</si>
  <si>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</si>
  <si>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</si>
  <si>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</si>
  <si>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</si>
  <si>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</si>
  <si>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</si>
  <si>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</si>
  <si>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</si>
  <si>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</si>
  <si>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</si>
  <si>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</si>
  <si>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</si>
  <si>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</si>
  <si>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</si>
  <si>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</si>
  <si>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</si>
  <si>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</si>
  <si>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</si>
  <si>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</si>
  <si>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</si>
  <si>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</si>
  <si>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</si>
  <si>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</si>
  <si>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</si>
  <si>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</si>
  <si>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</si>
  <si>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</si>
  <si>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</si>
  <si>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</si>
  <si>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</si>
  <si>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</si>
  <si>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</si>
  <si>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</si>
  <si>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</si>
  <si>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</si>
  <si>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</si>
  <si>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</si>
  <si>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</si>
  <si>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</si>
  <si>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</si>
  <si>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</si>
  <si>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</si>
  <si>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</si>
  <si>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</si>
  <si>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</si>
  <si>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</si>
  <si>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</si>
  <si>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</si>
  <si>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</si>
  <si>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</si>
  <si>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</si>
  <si>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</si>
  <si>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</si>
  <si>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</si>
  <si>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</si>
  <si>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</si>
  <si>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</si>
  <si>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</si>
  <si>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</si>
  <si>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</si>
  <si>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</si>
  <si>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</si>
  <si>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</si>
  <si>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</si>
  <si>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</si>
  <si>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</si>
  <si>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</si>
  <si>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</si>
  <si>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</si>
  <si>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</si>
  <si>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</si>
  <si>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</si>
  <si>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</si>
  <si>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</si>
  <si>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1.2 Аренда (Спарк)</t>
  </si>
  <si>
    <t>1 ставка</t>
  </si>
  <si>
    <t>0,4 ставки</t>
  </si>
  <si>
    <t xml:space="preserve">         за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</si>
  <si>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</si>
  <si>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</si>
  <si>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</si>
  <si>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</si>
  <si>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</si>
  <si>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</si>
  <si>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</si>
  <si>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01.04.</t>
  </si>
  <si>
    <t>март</t>
  </si>
  <si>
    <t xml:space="preserve">                    за март  2012 г.</t>
  </si>
  <si>
    <t>Откачка воды из техподполий</t>
  </si>
  <si>
    <t>Установка заглушек (1шт)</t>
  </si>
  <si>
    <t>Изготовление заглушек</t>
  </si>
  <si>
    <t>Смена ламп (1шт)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</si>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</sst>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97</v>
      </c>
    </row>
    <row r="3" spans="2:13" ht="12.75">
      <c r="B3" s="1" t="s">
        <v>87</v>
      </c>
      <c r="C3" s="8" t="s">
        <v>96</v>
      </c>
      <c r="D3" s="1" t="s">
        <v>90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4</v>
      </c>
      <c r="M7" s="33">
        <f>L7*81.37*1.202</f>
        <v>391.22696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/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3</v>
      </c>
      <c r="M10" s="33">
        <f>L10*81.37*1.202</f>
        <v>293.42022000000003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/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10</v>
      </c>
      <c r="F16" s="11">
        <v>33053.82</v>
      </c>
      <c r="J16" s="15" t="s">
        <v>61</v>
      </c>
      <c r="K16" s="26" t="s">
        <v>62</v>
      </c>
      <c r="L16" s="21">
        <v>4</v>
      </c>
      <c r="M16" s="33">
        <f>L16*81.37*1.202</f>
        <v>391.22696</v>
      </c>
    </row>
    <row r="17" spans="1:13" ht="12.75">
      <c r="A17" t="s">
        <v>11</v>
      </c>
      <c r="F17" s="5">
        <v>29918.66</v>
      </c>
      <c r="J17" s="16" t="s">
        <v>63</v>
      </c>
      <c r="K17" s="18" t="s">
        <v>64</v>
      </c>
      <c r="L17" s="23">
        <v>5.23</v>
      </c>
      <c r="M17" s="33">
        <f>L17*81.37*1.202</f>
        <v>511.5292502000001</v>
      </c>
    </row>
    <row r="18" spans="2:13" ht="12.75">
      <c r="B18" t="s">
        <v>12</v>
      </c>
      <c r="F18" s="9">
        <f>F17/F16</f>
        <v>0.9051498434976654</v>
      </c>
      <c r="J18" s="20"/>
      <c r="K18" s="27" t="s">
        <v>65</v>
      </c>
      <c r="L18" s="28">
        <f>SUM(L7:L17)</f>
        <v>19.23</v>
      </c>
      <c r="M18" s="34">
        <f>SUM(M7:M17)</f>
        <v>1880.8236102</v>
      </c>
    </row>
    <row r="19" spans="1:11" ht="12.75">
      <c r="A19" t="s">
        <v>84</v>
      </c>
      <c r="F19" s="11">
        <v>120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30038.66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98</v>
      </c>
      <c r="L22" s="25">
        <v>3.5</v>
      </c>
      <c r="M22" s="33">
        <f>L22*81.37*1.202</f>
        <v>342.32359</v>
      </c>
    </row>
    <row r="23" spans="10:13" ht="12.75">
      <c r="J23" s="20">
        <v>2</v>
      </c>
      <c r="K23" s="20" t="s">
        <v>99</v>
      </c>
      <c r="L23" s="25">
        <v>1.12</v>
      </c>
      <c r="M23" s="33">
        <f aca="true" t="shared" si="0" ref="M23:M28">L23*81.37*1.202</f>
        <v>109.54354880000001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0.1</v>
      </c>
      <c r="M24" s="33">
        <f t="shared" si="0"/>
        <v>9.780674</v>
      </c>
    </row>
    <row r="25" spans="1:13" ht="12.75">
      <c r="A25" t="s">
        <v>16</v>
      </c>
      <c r="D25" t="s">
        <v>85</v>
      </c>
      <c r="F25" s="11">
        <v>5180.62</v>
      </c>
      <c r="J25" s="20">
        <v>4</v>
      </c>
      <c r="K25" s="20" t="s">
        <v>101</v>
      </c>
      <c r="L25" s="25">
        <v>0.07</v>
      </c>
      <c r="M25" s="33">
        <f t="shared" si="0"/>
        <v>6.846471800000001</v>
      </c>
    </row>
    <row r="26" spans="1:13" ht="12.75">
      <c r="A26" s="6" t="s">
        <v>19</v>
      </c>
      <c r="D26" t="s">
        <v>86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88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39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aca="true" t="shared" si="1" ref="M29:M34">L29*81.37*1.202</f>
        <v>0</v>
      </c>
    </row>
    <row r="30" spans="1:13" ht="12.75">
      <c r="A30" t="s">
        <v>91</v>
      </c>
      <c r="D30" s="5">
        <v>0.98</v>
      </c>
      <c r="E30" t="s">
        <v>18</v>
      </c>
      <c r="F30" s="11">
        <f>E7*D30</f>
        <v>3093.37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92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496</v>
      </c>
      <c r="C32" t="s">
        <v>21</v>
      </c>
      <c r="D32" s="5">
        <v>2.73</v>
      </c>
      <c r="E32" t="s">
        <v>18</v>
      </c>
      <c r="F32" s="11">
        <v>1354.08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93</v>
      </c>
      <c r="B33">
        <v>828.6</v>
      </c>
      <c r="C33" t="s">
        <v>17</v>
      </c>
      <c r="D33" s="11">
        <v>0.3</v>
      </c>
      <c r="E33" t="s">
        <v>18</v>
      </c>
      <c r="F33" s="11">
        <f>B33*D33</f>
        <v>248.57999999999998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94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4696.03</v>
      </c>
      <c r="J35" s="20"/>
      <c r="K35" s="30" t="s">
        <v>65</v>
      </c>
      <c r="L35" s="28">
        <f>SUM(L22:L34)</f>
        <v>4.79</v>
      </c>
      <c r="M35" s="34">
        <f>SUM(M22:M34)</f>
        <v>468.4942846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142896</v>
      </c>
      <c r="D37">
        <v>219171.6</v>
      </c>
      <c r="E37">
        <v>3156.5</v>
      </c>
      <c r="F37" s="35">
        <f>C37/D37*E37</f>
        <v>2057.982074319848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130615</v>
      </c>
      <c r="D38">
        <v>219171.6</v>
      </c>
      <c r="E38">
        <v>3156.5</v>
      </c>
      <c r="F38" s="35">
        <f>C38/D38*E38</f>
        <v>1881.1116380954466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468.4942846</v>
      </c>
      <c r="J39" s="20">
        <v>1</v>
      </c>
      <c r="K39" s="20" t="s">
        <v>89</v>
      </c>
      <c r="L39" s="25" t="s">
        <v>102</v>
      </c>
      <c r="M39" s="25">
        <v>6.52</v>
      </c>
    </row>
    <row r="40" spans="1:13" ht="12.75">
      <c r="A40" t="s">
        <v>83</v>
      </c>
      <c r="J40" s="20">
        <v>2</v>
      </c>
      <c r="K40" s="20"/>
      <c r="L40" s="25"/>
      <c r="M40" s="25"/>
    </row>
    <row r="41" spans="2:13" ht="12.75">
      <c r="B41">
        <v>3156.5</v>
      </c>
      <c r="C41" t="s">
        <v>17</v>
      </c>
      <c r="D41" s="5"/>
      <c r="F41" s="11">
        <v>721.2</v>
      </c>
      <c r="J41" s="20">
        <v>3</v>
      </c>
      <c r="K41" s="20"/>
      <c r="L41" s="25"/>
      <c r="M41" s="25"/>
    </row>
    <row r="42" spans="1:13" ht="12.75">
      <c r="A42" t="s">
        <v>27</v>
      </c>
      <c r="F42" s="5">
        <f>M52</f>
        <v>6.52</v>
      </c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F44" s="5"/>
      <c r="J44" s="20">
        <v>6</v>
      </c>
      <c r="K44" s="20"/>
      <c r="L44" s="25"/>
      <c r="M44" s="25"/>
    </row>
    <row r="45" spans="2:13" ht="12.75">
      <c r="B45">
        <v>3156.5</v>
      </c>
      <c r="C45" t="s">
        <v>17</v>
      </c>
      <c r="D45" s="11">
        <v>0.24</v>
      </c>
      <c r="E45" t="s">
        <v>18</v>
      </c>
      <c r="F45" s="5">
        <f>B45*D45</f>
        <v>757.56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5892.867997015295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0.13</v>
      </c>
      <c r="E48" t="s">
        <v>18</v>
      </c>
      <c r="F48" s="11">
        <f>B48*D48</f>
        <v>410.345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0.55</v>
      </c>
      <c r="E51" t="s">
        <v>18</v>
      </c>
      <c r="F51" s="11">
        <f>B51*D51</f>
        <v>1736.075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2146.42</v>
      </c>
      <c r="J52" s="20"/>
      <c r="K52" s="20"/>
      <c r="L52" s="31" t="s">
        <v>72</v>
      </c>
      <c r="M52" s="28">
        <f>SUM(M39:M51)</f>
        <v>6.52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3156.5</v>
      </c>
      <c r="C55" t="s">
        <v>17</v>
      </c>
      <c r="D55" s="11">
        <v>1.46</v>
      </c>
      <c r="E55" t="s">
        <v>18</v>
      </c>
      <c r="F55" s="5">
        <f>B55*D55</f>
        <v>4608.49</v>
      </c>
    </row>
    <row r="56" spans="1:6" ht="12.75">
      <c r="A56" s="4" t="s">
        <v>37</v>
      </c>
      <c r="F56" s="8">
        <f>SUM(F55)</f>
        <v>4608.49</v>
      </c>
    </row>
    <row r="57" spans="1:6" ht="12.75">
      <c r="A57" s="1" t="s">
        <v>38</v>
      </c>
      <c r="B57" s="1"/>
      <c r="F57" s="32">
        <f>F28+F35+F46+F52+F56</f>
        <v>24248.577997015294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193.98862397612237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24442.566620991416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95</v>
      </c>
    </row>
    <row r="61" spans="1:6" ht="12.75">
      <c r="A61" s="13"/>
      <c r="B61" s="39">
        <v>40969</v>
      </c>
      <c r="C61" s="40">
        <v>38458</v>
      </c>
      <c r="D61" s="43">
        <f>F20</f>
        <v>30038.66</v>
      </c>
      <c r="E61" s="43">
        <f>F59</f>
        <v>24442.566620991416</v>
      </c>
      <c r="F61" s="44">
        <f>C61+D61-E61</f>
        <v>44054.093379008584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2012-05-24T06:40:22Z</dcterms:modified>
  <cp:category/>
  <cp:version/>
  <cp:contentType/>
  <cp:contentStatus/>
</cp:coreProperties>
</file>