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<sst xmlns="http://schemas.openxmlformats.org/spreadsheetml/2006/main" count="159" uniqueCount="125">
  <si>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</si>
  <si>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</si>
  <si>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</si>
  <si>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</si>
  <si>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</si>
  <si>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</si>
  <si>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</si>
  <si>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</si>
  <si>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</si>
  <si>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</si>
  <si>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</si>
  <si>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</si>
  <si>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</si>
  <si>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</si>
  <si>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</si>
  <si>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</si>
  <si>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</si>
  <si>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</si>
  <si>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</si>
  <si>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</si>
  <si>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</si>
  <si>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</si>
  <si>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</si>
  <si>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</si>
  <si>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</si>
  <si>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</si>
  <si>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</si>
  <si>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</si>
  <si>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</si>
  <si>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</si>
  <si>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</si>
  <si>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</si>
  <si>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</si>
  <si>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</si>
  <si>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</si>
  <si>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</si>
  <si>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</si>
  <si>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</si>
  <si>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</si>
  <si>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</si>
  <si>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</si>
  <si>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</si>
  <si>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</si>
  <si>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</si>
  <si>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</si>
  <si>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</si>
  <si>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</si>
  <si>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</si>
  <si>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</si>
  <si>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</si>
  <si>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</si>
  <si>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</si>
  <si>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</si>
  <si>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</si>
  <si>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</si>
  <si>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</si>
  <si>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</si>
  <si>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</si>
  <si>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</si>
  <si>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</si>
  <si>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</si>
  <si>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</si>
  <si>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</si>
  <si>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</si>
  <si>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</si>
  <si>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</si>
  <si>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</si>
  <si>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</si>
  <si>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</si>
  <si>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</si>
  <si>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</si>
  <si>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</si>
  <si>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</si>
  <si>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</si>
  <si>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</si>
  <si>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</si>
  <si>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</si>
  <si>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</si>
  <si>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</si>
  <si>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</si>
  <si>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</si>
  <si>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</si>
  <si>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</si>
  <si>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</si>
  <si>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</si>
  <si>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</si>
  <si>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</si>
  <si>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</si>
  <si>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</si>
  <si>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</si>
  <si>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</si>
  <si>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</si>
  <si>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Вентиль Д 20</t>
  </si>
  <si>
    <t>1шт</t>
  </si>
  <si>
    <t>ост.на 01.03.</t>
  </si>
  <si>
    <t>февраль</t>
  </si>
  <si>
    <t xml:space="preserve">                    за  февраль  2012 г.</t>
  </si>
  <si>
    <t>Прочистка канализации</t>
  </si>
  <si>
    <t>Смена тройника Д 50 (1шт) кв.41</t>
  </si>
  <si>
    <t>Троцник 50</t>
  </si>
  <si>
    <t>Смена вентиля Д 20 (2шт)</t>
  </si>
  <si>
    <t>2шт</t>
  </si>
  <si>
    <t>Смена труб Д 26 м/пл (24мп) п-д1</t>
  </si>
  <si>
    <t>Труба Д 26</t>
  </si>
  <si>
    <t>24мп</t>
  </si>
  <si>
    <t>Уголок 25</t>
  </si>
  <si>
    <t>5шт</t>
  </si>
  <si>
    <t>Муфта разъемная 25</t>
  </si>
  <si>
    <t>Муфта паечная</t>
  </si>
  <si>
    <t>3шт</t>
  </si>
  <si>
    <t>Муфта неразъемная</t>
  </si>
  <si>
    <t>Муфта разъемная 32</t>
  </si>
  <si>
    <t>Муфта 25</t>
  </si>
  <si>
    <t>Пробивка отверстий (6шт) п-д1</t>
  </si>
  <si>
    <t>Устройство врезки (3шт) п-д1</t>
  </si>
  <si>
    <t>Очистка кровли от снега (350м2)</t>
  </si>
  <si>
    <t>Смена розеток (1шт) т.п.</t>
  </si>
  <si>
    <t>Розетка</t>
  </si>
  <si>
    <t xml:space="preserve">Смена патрона (3шт) </t>
  </si>
  <si>
    <t>Патрон</t>
  </si>
  <si>
    <t>Смена выключателя (2шт)</t>
  </si>
  <si>
    <t>Выключатель</t>
  </si>
  <si>
    <t>Смена эл.провода (50мп) т.п.</t>
  </si>
  <si>
    <t>Эл.провод</t>
  </si>
  <si>
    <t>50мп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</si>
</sst>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50" sqref="M5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96</v>
      </c>
    </row>
    <row r="3" spans="2:13" ht="12.75">
      <c r="B3" s="1" t="s">
        <v>83</v>
      </c>
      <c r="C3" s="8" t="s">
        <v>95</v>
      </c>
      <c r="D3" s="1" t="s">
        <v>87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8</v>
      </c>
      <c r="M7" s="33">
        <f>L7*81.377*1.202</f>
        <v>782.5212319999999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3</v>
      </c>
      <c r="M10" s="33">
        <f>L10*81.377*1.202</f>
        <v>293.44546199999996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2</v>
      </c>
      <c r="M12" s="33">
        <f>L12*81.377*1.202</f>
        <v>195.63030799999999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33652.07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32529.33</v>
      </c>
      <c r="J17" s="16" t="s">
        <v>55</v>
      </c>
      <c r="K17" s="18" t="s">
        <v>56</v>
      </c>
      <c r="L17" s="23">
        <v>4.3</v>
      </c>
      <c r="M17" s="33">
        <f>L17*81.377*1.202</f>
        <v>420.60516219999994</v>
      </c>
    </row>
    <row r="18" spans="2:13" ht="12.75">
      <c r="B18" t="s">
        <v>11</v>
      </c>
      <c r="F18" s="9">
        <f>F17/F16</f>
        <v>0.9666368220439338</v>
      </c>
      <c r="J18" s="20"/>
      <c r="K18" s="27" t="s">
        <v>57</v>
      </c>
      <c r="L18" s="28">
        <f>SUM(L7:L17)</f>
        <v>20.3</v>
      </c>
      <c r="M18" s="34">
        <f>SUM(M7:M17)</f>
        <v>1985.6476261999999</v>
      </c>
    </row>
    <row r="19" spans="1:11" ht="12.75">
      <c r="A19" t="s">
        <v>85</v>
      </c>
      <c r="F19" s="5">
        <v>400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32929.33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98</v>
      </c>
      <c r="L23" s="25">
        <v>1</v>
      </c>
      <c r="M23" s="33">
        <f aca="true" t="shared" si="0" ref="M23:M32">L23*81.377*1.202</f>
        <v>97.81515399999999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1.62</v>
      </c>
      <c r="M24" s="33">
        <f t="shared" si="0"/>
        <v>158.46054948</v>
      </c>
    </row>
    <row r="25" spans="1:13" ht="12.75">
      <c r="A25" t="s">
        <v>15</v>
      </c>
      <c r="D25" t="s">
        <v>76</v>
      </c>
      <c r="F25" s="11">
        <v>3626.43</v>
      </c>
      <c r="J25" s="20">
        <v>4</v>
      </c>
      <c r="K25" s="20" t="s">
        <v>102</v>
      </c>
      <c r="L25" s="25">
        <v>38.75</v>
      </c>
      <c r="M25" s="33">
        <f t="shared" si="0"/>
        <v>3790.3372174999995</v>
      </c>
    </row>
    <row r="26" spans="1:13" ht="12.75">
      <c r="A26" s="6" t="s">
        <v>18</v>
      </c>
      <c r="D26" t="s">
        <v>73</v>
      </c>
      <c r="F26" s="5">
        <v>1724.15</v>
      </c>
      <c r="J26" s="20">
        <v>5</v>
      </c>
      <c r="K26" s="20" t="s">
        <v>113</v>
      </c>
      <c r="L26" s="25">
        <v>5.13</v>
      </c>
      <c r="M26" s="33">
        <f t="shared" si="0"/>
        <v>501.79174001999996</v>
      </c>
    </row>
    <row r="27" spans="1:13" ht="12.75">
      <c r="A27" s="6" t="s">
        <v>86</v>
      </c>
      <c r="F27" s="5">
        <v>0</v>
      </c>
      <c r="J27" s="20">
        <v>6</v>
      </c>
      <c r="K27" s="20" t="s">
        <v>114</v>
      </c>
      <c r="L27" s="25">
        <v>13.38</v>
      </c>
      <c r="M27" s="33">
        <f t="shared" si="0"/>
        <v>1308.7667605200002</v>
      </c>
    </row>
    <row r="28" spans="1:13" ht="12.75">
      <c r="A28" s="4" t="s">
        <v>31</v>
      </c>
      <c r="F28" s="32">
        <f>F25+F26+F27</f>
        <v>5350.58</v>
      </c>
      <c r="J28" s="20">
        <v>7</v>
      </c>
      <c r="K28" s="20" t="s">
        <v>115</v>
      </c>
      <c r="L28" s="25">
        <v>48</v>
      </c>
      <c r="M28" s="33">
        <f t="shared" si="0"/>
        <v>4695.127391999999</v>
      </c>
    </row>
    <row r="29" spans="1:13" ht="12.75">
      <c r="A29" s="4" t="s">
        <v>19</v>
      </c>
      <c r="J29" s="20">
        <v>8</v>
      </c>
      <c r="K29" s="20" t="s">
        <v>116</v>
      </c>
      <c r="L29" s="25">
        <v>0.24</v>
      </c>
      <c r="M29" s="33">
        <f t="shared" si="0"/>
        <v>23.475636959999996</v>
      </c>
    </row>
    <row r="30" spans="1:13" ht="12.75">
      <c r="A30" t="s">
        <v>88</v>
      </c>
      <c r="D30" s="5">
        <v>1.01</v>
      </c>
      <c r="E30" t="s">
        <v>17</v>
      </c>
      <c r="F30" s="11">
        <f>E7*D30</f>
        <v>3371.885</v>
      </c>
      <c r="J30" s="20">
        <v>9</v>
      </c>
      <c r="K30" s="20" t="s">
        <v>118</v>
      </c>
      <c r="L30" s="25">
        <v>1.17</v>
      </c>
      <c r="M30" s="33">
        <f t="shared" si="0"/>
        <v>114.44373017999997</v>
      </c>
    </row>
    <row r="31" spans="1:13" ht="12.75">
      <c r="A31" t="s">
        <v>89</v>
      </c>
      <c r="J31" s="20">
        <v>10</v>
      </c>
      <c r="K31" s="20" t="s">
        <v>120</v>
      </c>
      <c r="L31" s="25">
        <v>0.48</v>
      </c>
      <c r="M31" s="33">
        <f t="shared" si="0"/>
        <v>46.95127391999999</v>
      </c>
    </row>
    <row r="32" spans="2:13" ht="12.75">
      <c r="B32">
        <f>F32/D32</f>
        <v>776</v>
      </c>
      <c r="C32" t="s">
        <v>20</v>
      </c>
      <c r="D32" s="5">
        <v>2.73</v>
      </c>
      <c r="E32" t="s">
        <v>17</v>
      </c>
      <c r="F32" s="5">
        <v>2118.48</v>
      </c>
      <c r="J32" s="20">
        <v>11</v>
      </c>
      <c r="K32" s="20" t="s">
        <v>122</v>
      </c>
      <c r="L32" s="25">
        <v>9.5</v>
      </c>
      <c r="M32" s="33">
        <f t="shared" si="0"/>
        <v>929.243963</v>
      </c>
    </row>
    <row r="33" spans="1:13" ht="12.75">
      <c r="A33" t="s">
        <v>90</v>
      </c>
      <c r="B33">
        <v>1022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57</v>
      </c>
      <c r="L33" s="28">
        <f>SUM(L22:L32)</f>
        <v>124.10000000000001</v>
      </c>
      <c r="M33" s="34">
        <f>SUM(M22:M32)</f>
        <v>12138.860611400001</v>
      </c>
    </row>
    <row r="34" spans="1:11" ht="12.75">
      <c r="A34" t="s">
        <v>91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5490.365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133506</v>
      </c>
      <c r="D37">
        <v>219171.6</v>
      </c>
      <c r="E37">
        <v>3338.5</v>
      </c>
      <c r="F37" s="35">
        <f>C37/D37*E37</f>
        <v>2033.6110198584124</v>
      </c>
      <c r="J37" s="20">
        <v>1</v>
      </c>
      <c r="K37" s="20" t="s">
        <v>99</v>
      </c>
      <c r="L37" s="25" t="s">
        <v>93</v>
      </c>
      <c r="M37" s="25">
        <v>30</v>
      </c>
    </row>
    <row r="38" spans="1:13" ht="12.75">
      <c r="A38" t="s">
        <v>23</v>
      </c>
      <c r="C38">
        <v>130400</v>
      </c>
      <c r="D38">
        <v>219171.6</v>
      </c>
      <c r="E38">
        <v>3338.5</v>
      </c>
      <c r="F38" s="35">
        <f>C38/D38*E38</f>
        <v>1986.299319802383</v>
      </c>
      <c r="J38" s="20">
        <v>2</v>
      </c>
      <c r="K38" s="20" t="s">
        <v>92</v>
      </c>
      <c r="L38" s="25" t="s">
        <v>101</v>
      </c>
      <c r="M38" s="25">
        <v>294</v>
      </c>
    </row>
    <row r="39" spans="1:13" ht="12.75">
      <c r="A39" t="s">
        <v>24</v>
      </c>
      <c r="F39" s="11">
        <f>M33</f>
        <v>12138.860611400001</v>
      </c>
      <c r="J39" s="20">
        <v>3</v>
      </c>
      <c r="K39" s="20" t="s">
        <v>103</v>
      </c>
      <c r="L39" s="25" t="s">
        <v>104</v>
      </c>
      <c r="M39" s="25">
        <v>2280</v>
      </c>
    </row>
    <row r="40" spans="1:13" ht="12.75">
      <c r="A40" t="s">
        <v>71</v>
      </c>
      <c r="F40" s="5"/>
      <c r="J40" s="20">
        <v>4</v>
      </c>
      <c r="K40" s="20" t="s">
        <v>105</v>
      </c>
      <c r="L40" s="25" t="s">
        <v>106</v>
      </c>
      <c r="M40" s="25">
        <v>45</v>
      </c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 t="s">
        <v>107</v>
      </c>
      <c r="L41" s="25" t="s">
        <v>101</v>
      </c>
      <c r="M41" s="25">
        <v>300</v>
      </c>
    </row>
    <row r="42" spans="1:13" ht="12.75">
      <c r="A42" t="s">
        <v>25</v>
      </c>
      <c r="F42" s="11">
        <f>M50</f>
        <v>3782</v>
      </c>
      <c r="J42" s="20">
        <v>6</v>
      </c>
      <c r="K42" s="20" t="s">
        <v>108</v>
      </c>
      <c r="L42" s="25" t="s">
        <v>109</v>
      </c>
      <c r="M42" s="25">
        <v>225</v>
      </c>
    </row>
    <row r="43" spans="1:13" ht="12.75">
      <c r="A43" t="s">
        <v>26</v>
      </c>
      <c r="F43" s="5"/>
      <c r="J43" s="20">
        <v>7</v>
      </c>
      <c r="K43" s="20" t="s">
        <v>110</v>
      </c>
      <c r="L43" s="25" t="s">
        <v>93</v>
      </c>
      <c r="M43" s="25">
        <v>75</v>
      </c>
    </row>
    <row r="44" spans="1:13" ht="12.75">
      <c r="A44" t="s">
        <v>27</v>
      </c>
      <c r="F44" s="5"/>
      <c r="J44" s="20">
        <v>8</v>
      </c>
      <c r="K44" s="20" t="s">
        <v>111</v>
      </c>
      <c r="L44" s="25" t="s">
        <v>93</v>
      </c>
      <c r="M44" s="25">
        <v>190</v>
      </c>
    </row>
    <row r="45" spans="2:13" ht="12.75">
      <c r="B45">
        <v>3338.5</v>
      </c>
      <c r="C45" t="s">
        <v>16</v>
      </c>
      <c r="D45" s="11">
        <v>0.26</v>
      </c>
      <c r="E45" t="s">
        <v>17</v>
      </c>
      <c r="F45" s="11">
        <f>B45*D45</f>
        <v>868.01</v>
      </c>
      <c r="J45" s="20">
        <v>9</v>
      </c>
      <c r="K45" s="20" t="s">
        <v>112</v>
      </c>
      <c r="L45" s="25" t="s">
        <v>93</v>
      </c>
      <c r="M45" s="25">
        <v>40</v>
      </c>
    </row>
    <row r="46" spans="1:13" ht="12.75">
      <c r="A46" s="4" t="s">
        <v>78</v>
      </c>
      <c r="B46" s="10"/>
      <c r="C46" s="10"/>
      <c r="F46" s="32">
        <f>SUM(F37:F45)</f>
        <v>20808.780951060795</v>
      </c>
      <c r="J46" s="20">
        <v>10</v>
      </c>
      <c r="K46" s="20" t="s">
        <v>117</v>
      </c>
      <c r="L46" s="25" t="s">
        <v>93</v>
      </c>
      <c r="M46" s="25">
        <v>34</v>
      </c>
    </row>
    <row r="47" spans="1:13" ht="12.75">
      <c r="A47" s="4" t="s">
        <v>79</v>
      </c>
      <c r="F47" s="5"/>
      <c r="J47" s="20">
        <v>11</v>
      </c>
      <c r="K47" s="20" t="s">
        <v>119</v>
      </c>
      <c r="L47" s="25" t="s">
        <v>109</v>
      </c>
      <c r="M47" s="25">
        <v>45</v>
      </c>
    </row>
    <row r="48" spans="1:13" ht="12.75">
      <c r="A48" t="s">
        <v>28</v>
      </c>
      <c r="B48">
        <v>3338.5</v>
      </c>
      <c r="C48" t="s">
        <v>66</v>
      </c>
      <c r="D48" s="5">
        <v>0.16</v>
      </c>
      <c r="E48" t="s">
        <v>17</v>
      </c>
      <c r="F48" s="11">
        <f>B48*D48</f>
        <v>534.16</v>
      </c>
      <c r="J48" s="20">
        <v>12</v>
      </c>
      <c r="K48" s="20" t="s">
        <v>121</v>
      </c>
      <c r="L48" s="25" t="s">
        <v>101</v>
      </c>
      <c r="M48" s="25">
        <v>64</v>
      </c>
    </row>
    <row r="49" spans="1:13" ht="12.75">
      <c r="A49" t="s">
        <v>29</v>
      </c>
      <c r="F49" s="5"/>
      <c r="J49" s="20">
        <v>13</v>
      </c>
      <c r="K49" s="20" t="s">
        <v>123</v>
      </c>
      <c r="L49" s="25" t="s">
        <v>124</v>
      </c>
      <c r="M49" s="25">
        <v>160</v>
      </c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3782</v>
      </c>
    </row>
    <row r="51" spans="2:6" ht="12.75">
      <c r="B51">
        <v>3338.5</v>
      </c>
      <c r="C51" t="s">
        <v>16</v>
      </c>
      <c r="D51" s="11">
        <v>0.77</v>
      </c>
      <c r="E51" t="s">
        <v>17</v>
      </c>
      <c r="F51" s="11">
        <f>B51*D51</f>
        <v>2570.645</v>
      </c>
    </row>
    <row r="52" spans="1:6" ht="12.75">
      <c r="A52" s="4" t="s">
        <v>80</v>
      </c>
      <c r="F52" s="32">
        <f>F48+F51</f>
        <v>3104.805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1.65</v>
      </c>
      <c r="E55" t="s">
        <v>17</v>
      </c>
      <c r="F55" s="11">
        <f>B55*D55</f>
        <v>5508.525</v>
      </c>
    </row>
    <row r="56" spans="1:6" ht="12.75">
      <c r="A56" s="4" t="s">
        <v>82</v>
      </c>
      <c r="F56" s="8">
        <f>SUM(F55)</f>
        <v>5508.525</v>
      </c>
    </row>
    <row r="57" spans="1:6" ht="12.75">
      <c r="A57" s="1" t="s">
        <v>30</v>
      </c>
      <c r="B57" s="1"/>
      <c r="F57" s="32">
        <f>F28+F35+F46+F52+F56</f>
        <v>40263.05595106079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322.10444760848634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40585.16039866928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94</v>
      </c>
    </row>
    <row r="61" spans="1:6" ht="12.75">
      <c r="A61" s="13"/>
      <c r="B61" s="39">
        <v>40940</v>
      </c>
      <c r="C61" s="40">
        <v>-47980</v>
      </c>
      <c r="D61" s="43">
        <f>F20</f>
        <v>32929.33</v>
      </c>
      <c r="E61" s="43">
        <f>F59</f>
        <v>40585.16039866928</v>
      </c>
      <c r="F61" s="44">
        <f>C61+D61-E61</f>
        <v>-55635.83039866928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2011-12-23T15:57:59Z</cp:lastPrinted>
  <dcterms:created xsi:type="dcterms:W3CDTF">2008-08-18T07:30:19Z</dcterms:created>
  <dcterms:modified xsi:type="dcterms:W3CDTF">2012-04-24T08:11:14Z</dcterms:modified>
  <cp:category/>
  <cp:version/>
  <cp:contentType/>
  <cp:contentStatus/>
</cp:coreProperties>
</file>