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<sst xmlns="http://schemas.openxmlformats.org/spreadsheetml/2006/main" count="174" uniqueCount="131">
  <si>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</si>
  <si>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</si>
  <si>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</si>
  <si>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</si>
  <si>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</si>
  <si>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</si>
  <si>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</si>
  <si>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</si>
  <si>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</si>
  <si>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</si>
  <si>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</si>
  <si>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</si>
  <si>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</si>
  <si>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</si>
  <si>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</si>
  <si>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</si>
  <si>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</si>
  <si>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</si>
  <si>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</si>
  <si>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</si>
  <si>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</si>
  <si>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</si>
  <si>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</si>
  <si>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</si>
  <si>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</si>
  <si>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</si>
  <si>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</si>
  <si>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</si>
  <si>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</si>
  <si>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</si>
  <si>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</si>
  <si>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</si>
  <si>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</si>
  <si>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</si>
  <si>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</si>
  <si>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</si>
  <si>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</si>
  <si>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</si>
  <si>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</si>
  <si>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</si>
  <si>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</si>
  <si>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</si>
  <si>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</si>
  <si>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</si>
  <si>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</si>
  <si>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</si>
  <si>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</si>
  <si>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</si>
  <si>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</si>
  <si>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</si>
  <si>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</si>
  <si>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</si>
  <si>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</si>
  <si>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</si>
  <si>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</si>
  <si>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</si>
  <si>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</si>
  <si>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</si>
  <si>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</si>
  <si>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</si>
  <si>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</si>
  <si>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</si>
  <si>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</si>
  <si>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</si>
  <si>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</si>
  <si>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</si>
  <si>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</si>
  <si>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</si>
  <si>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</si>
  <si>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</si>
  <si>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</si>
  <si>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</si>
  <si>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</si>
  <si>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</si>
  <si>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</si>
  <si>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</si>
  <si>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</si>
  <si>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</si>
  <si>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</si>
  <si>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</si>
  <si>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</si>
  <si>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</si>
  <si>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</si>
  <si>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</si>
  <si>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</si>
  <si>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</si>
  <si>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</si>
  <si>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</si>
  <si>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</si>
  <si>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</si>
  <si>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(спарк,эр-телеком,ростелеком)</t>
  </si>
  <si>
    <t>Лампа</t>
  </si>
  <si>
    <t xml:space="preserve">3.  </t>
  </si>
  <si>
    <t>1шт</t>
  </si>
  <si>
    <t>2шт</t>
  </si>
  <si>
    <t>2мп</t>
  </si>
  <si>
    <t>Прочистка канализации</t>
  </si>
  <si>
    <t>Труба Д 32 м/пл</t>
  </si>
  <si>
    <t>Труба Д 20 м/пл</t>
  </si>
  <si>
    <t>Муфта 32</t>
  </si>
  <si>
    <t>Муфта 25</t>
  </si>
  <si>
    <t>Муфта паечная</t>
  </si>
  <si>
    <t>7шт</t>
  </si>
  <si>
    <t>ост.на 01.10.</t>
  </si>
  <si>
    <t>сентябрь</t>
  </si>
  <si>
    <t xml:space="preserve">                    за сентябрь  2012 г.</t>
  </si>
  <si>
    <t>Откачка воды из техподполий эл.уз.</t>
  </si>
  <si>
    <t>Смена труб Д 20 м/пл (2мп) кв.119,130</t>
  </si>
  <si>
    <t>Прямая</t>
  </si>
  <si>
    <t>Уголок 20</t>
  </si>
  <si>
    <t>8шт</t>
  </si>
  <si>
    <t>Смена труб Д 25 м/пл (4мп) кв.119,130</t>
  </si>
  <si>
    <t>Труба Д 25 м/пл</t>
  </si>
  <si>
    <t>4мп</t>
  </si>
  <si>
    <t>Тройник 25</t>
  </si>
  <si>
    <t>Муфта 20</t>
  </si>
  <si>
    <t>4шт</t>
  </si>
  <si>
    <t>Смена вентиля Д 15 (1шт) п-д2</t>
  </si>
  <si>
    <t>Вентиль Д 15</t>
  </si>
  <si>
    <t>Смена сгона Д 20 (2шт) кв.117</t>
  </si>
  <si>
    <t>Сгон Д 20</t>
  </si>
  <si>
    <t>К/гайка 20</t>
  </si>
  <si>
    <t>Демонтаж, монтаж радиатора (1шт) кв.117</t>
  </si>
  <si>
    <t>Смена труб Д 20 м/пл (4мп) кв.40</t>
  </si>
  <si>
    <t>Муфта нарезная</t>
  </si>
  <si>
    <t>3шт</t>
  </si>
  <si>
    <t>Смена труб Д 32 м/пл (4мп) п-д2</t>
  </si>
  <si>
    <t>Уголок 32</t>
  </si>
  <si>
    <t>Слив и наполнение системы</t>
  </si>
  <si>
    <t>Смена ламп (6шт)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</si>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</sst>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33" sqref="K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105</v>
      </c>
    </row>
    <row r="3" spans="2:13" ht="12.75">
      <c r="B3" s="1" t="s">
        <v>84</v>
      </c>
      <c r="C3" s="8" t="s">
        <v>104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27464.8</v>
      </c>
      <c r="J16" s="15" t="s">
        <v>60</v>
      </c>
      <c r="K16" s="26" t="s">
        <v>61</v>
      </c>
      <c r="L16" s="21">
        <v>3</v>
      </c>
      <c r="M16" s="33">
        <f>L16*81.37*1.202</f>
        <v>293.42022000000003</v>
      </c>
    </row>
    <row r="17" spans="1:13" ht="12.75">
      <c r="A17" t="s">
        <v>10</v>
      </c>
      <c r="F17" s="5">
        <v>30847.55</v>
      </c>
      <c r="J17" s="16" t="s">
        <v>62</v>
      </c>
      <c r="K17" s="18" t="s">
        <v>63</v>
      </c>
      <c r="L17" s="23">
        <v>4.85</v>
      </c>
      <c r="M17" s="33">
        <f>L17*81.37*1.202</f>
        <v>474.362689</v>
      </c>
    </row>
    <row r="18" spans="2:13" ht="12.75">
      <c r="B18" t="s">
        <v>11</v>
      </c>
      <c r="F18" s="9">
        <f>F17/F16</f>
        <v>1.1231667443418485</v>
      </c>
      <c r="J18" s="20"/>
      <c r="K18" s="27" t="s">
        <v>64</v>
      </c>
      <c r="L18" s="28">
        <f>SUM(L7:L17)</f>
        <v>11.85</v>
      </c>
      <c r="M18" s="34">
        <f>SUM(M7:M17)</f>
        <v>1159.009869</v>
      </c>
    </row>
    <row r="19" spans="1:11" ht="12.75">
      <c r="A19" t="s">
        <v>90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31844.469999999998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4.83</v>
      </c>
      <c r="M22" s="33">
        <f>L22*81.37*1.202*1.15</f>
        <v>543.26753733</v>
      </c>
    </row>
    <row r="23" spans="10:13" ht="12.75">
      <c r="J23" s="20">
        <v>2</v>
      </c>
      <c r="K23" s="20" t="s">
        <v>106</v>
      </c>
      <c r="L23" s="25">
        <v>2.1</v>
      </c>
      <c r="M23" s="33">
        <f aca="true" t="shared" si="0" ref="M23:M35">L23*81.37*1.202*1.15</f>
        <v>236.2032771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107</v>
      </c>
      <c r="L24" s="25">
        <v>3.1</v>
      </c>
      <c r="M24" s="33">
        <f t="shared" si="0"/>
        <v>348.6810281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111</v>
      </c>
      <c r="L25" s="25">
        <v>6.2</v>
      </c>
      <c r="M25" s="33">
        <f t="shared" si="0"/>
        <v>697.3620562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 t="s">
        <v>117</v>
      </c>
      <c r="L26" s="25">
        <v>0.81</v>
      </c>
      <c r="M26" s="33">
        <f t="shared" si="0"/>
        <v>91.10697831</v>
      </c>
    </row>
    <row r="27" spans="1:13" ht="12.75">
      <c r="A27" s="6" t="s">
        <v>92</v>
      </c>
      <c r="F27" s="5">
        <v>0</v>
      </c>
      <c r="J27" s="20">
        <v>6</v>
      </c>
      <c r="K27" s="20" t="s">
        <v>119</v>
      </c>
      <c r="L27" s="25">
        <v>0.56</v>
      </c>
      <c r="M27" s="33">
        <f t="shared" si="0"/>
        <v>62.98754056</v>
      </c>
    </row>
    <row r="28" spans="1:13" ht="12.75">
      <c r="A28" s="4" t="s">
        <v>38</v>
      </c>
      <c r="F28" s="32">
        <f>F25+F26+F27</f>
        <v>8173.6</v>
      </c>
      <c r="J28" s="20">
        <v>7</v>
      </c>
      <c r="K28" s="20" t="s">
        <v>122</v>
      </c>
      <c r="L28" s="25">
        <v>2.03</v>
      </c>
      <c r="M28" s="33">
        <f t="shared" si="0"/>
        <v>228.32983452999994</v>
      </c>
    </row>
    <row r="29" spans="1:13" ht="12.75">
      <c r="A29" s="4" t="s">
        <v>19</v>
      </c>
      <c r="J29" s="20">
        <v>8</v>
      </c>
      <c r="K29" s="20" t="s">
        <v>123</v>
      </c>
      <c r="L29" s="25">
        <v>6.2</v>
      </c>
      <c r="M29" s="33">
        <f t="shared" si="0"/>
        <v>697.3620562</v>
      </c>
    </row>
    <row r="30" spans="1:13" ht="12.75">
      <c r="A30" t="s">
        <v>86</v>
      </c>
      <c r="D30" s="5">
        <v>0.94</v>
      </c>
      <c r="E30" t="s">
        <v>17</v>
      </c>
      <c r="F30" s="11">
        <f>E7*D30</f>
        <v>2634.8199999999997</v>
      </c>
      <c r="J30" s="20">
        <v>9</v>
      </c>
      <c r="K30" s="20" t="s">
        <v>126</v>
      </c>
      <c r="L30" s="25">
        <v>6.2</v>
      </c>
      <c r="M30" s="33">
        <f t="shared" si="0"/>
        <v>697.3620562</v>
      </c>
    </row>
    <row r="31" spans="1:13" ht="12.75">
      <c r="A31" t="s">
        <v>87</v>
      </c>
      <c r="J31" s="20">
        <v>10</v>
      </c>
      <c r="K31" s="20" t="s">
        <v>128</v>
      </c>
      <c r="L31" s="25">
        <v>17.93</v>
      </c>
      <c r="M31" s="33">
        <f t="shared" si="0"/>
        <v>2016.7260754299998</v>
      </c>
    </row>
    <row r="32" spans="2:13" ht="12.75">
      <c r="B32">
        <f>F32/D32</f>
        <v>2097</v>
      </c>
      <c r="C32" t="s">
        <v>20</v>
      </c>
      <c r="D32" s="5">
        <v>2.02</v>
      </c>
      <c r="E32" t="s">
        <v>17</v>
      </c>
      <c r="F32" s="5">
        <v>4235.94</v>
      </c>
      <c r="J32" s="20">
        <v>11</v>
      </c>
      <c r="K32" s="20" t="s">
        <v>129</v>
      </c>
      <c r="L32" s="25">
        <v>0.42</v>
      </c>
      <c r="M32" s="33">
        <f t="shared" si="0"/>
        <v>47.24065542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88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89</v>
      </c>
      <c r="F35" s="5">
        <v>0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21</v>
      </c>
      <c r="B36" s="10"/>
      <c r="C36" s="10"/>
      <c r="F36" s="32">
        <f>SUM(F30:F35)</f>
        <v>6870.759999999999</v>
      </c>
      <c r="J36" s="20"/>
      <c r="K36" s="30" t="s">
        <v>64</v>
      </c>
      <c r="L36" s="28">
        <f>SUM(L22:L35)</f>
        <v>50.38</v>
      </c>
      <c r="M36" s="34">
        <f>SUM(M22:M35)</f>
        <v>5666.62909538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137908</v>
      </c>
      <c r="D38">
        <v>219171.6</v>
      </c>
      <c r="E38">
        <v>2803</v>
      </c>
      <c r="F38" s="35">
        <f>C38/D38*E38</f>
        <v>1763.714477605675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90597</v>
      </c>
      <c r="D39">
        <v>219171.6</v>
      </c>
      <c r="E39">
        <v>2803</v>
      </c>
      <c r="F39" s="35">
        <f>C39/D39*E39</f>
        <v>1158.650988540486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5666.62909538</v>
      </c>
      <c r="J40" s="20">
        <v>1</v>
      </c>
      <c r="K40" s="20" t="s">
        <v>98</v>
      </c>
      <c r="L40" s="25" t="s">
        <v>95</v>
      </c>
      <c r="M40" s="25">
        <v>80</v>
      </c>
    </row>
    <row r="41" spans="1:13" ht="12.75">
      <c r="A41" t="s">
        <v>80</v>
      </c>
      <c r="J41" s="20">
        <v>2</v>
      </c>
      <c r="K41" s="20" t="s">
        <v>108</v>
      </c>
      <c r="L41" s="25" t="s">
        <v>94</v>
      </c>
      <c r="M41" s="25">
        <v>150</v>
      </c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 t="s">
        <v>109</v>
      </c>
      <c r="L42" s="25" t="s">
        <v>110</v>
      </c>
      <c r="M42" s="25">
        <v>56</v>
      </c>
    </row>
    <row r="43" spans="1:13" ht="12.75">
      <c r="A43" t="s">
        <v>26</v>
      </c>
      <c r="F43" s="11">
        <f>M62</f>
        <v>3186.12</v>
      </c>
      <c r="J43" s="20">
        <v>4</v>
      </c>
      <c r="K43" s="20" t="s">
        <v>112</v>
      </c>
      <c r="L43" s="25" t="s">
        <v>113</v>
      </c>
      <c r="M43" s="25">
        <v>320</v>
      </c>
    </row>
    <row r="44" spans="1:13" ht="12.75">
      <c r="A44" t="s">
        <v>27</v>
      </c>
      <c r="J44" s="20">
        <v>5</v>
      </c>
      <c r="K44" s="20" t="s">
        <v>114</v>
      </c>
      <c r="L44" s="25" t="s">
        <v>94</v>
      </c>
      <c r="M44" s="25">
        <v>24</v>
      </c>
    </row>
    <row r="45" spans="1:13" ht="12.75">
      <c r="A45" t="s">
        <v>28</v>
      </c>
      <c r="J45" s="20">
        <v>6</v>
      </c>
      <c r="K45" s="20" t="s">
        <v>115</v>
      </c>
      <c r="L45" s="25" t="s">
        <v>116</v>
      </c>
      <c r="M45" s="25">
        <v>240</v>
      </c>
    </row>
    <row r="46" spans="2:13" ht="12.75">
      <c r="B46">
        <v>2803</v>
      </c>
      <c r="C46" t="s">
        <v>16</v>
      </c>
      <c r="D46" s="11">
        <v>0.27</v>
      </c>
      <c r="E46" t="s">
        <v>17</v>
      </c>
      <c r="F46" s="11">
        <f>B46*D46</f>
        <v>756.8100000000001</v>
      </c>
      <c r="J46" s="20">
        <v>7</v>
      </c>
      <c r="K46" s="20" t="s">
        <v>100</v>
      </c>
      <c r="L46" s="25" t="s">
        <v>94</v>
      </c>
      <c r="M46" s="25">
        <v>300</v>
      </c>
    </row>
    <row r="47" spans="1:13" ht="12.75">
      <c r="A47" s="4" t="s">
        <v>29</v>
      </c>
      <c r="B47" s="10"/>
      <c r="C47" s="10"/>
      <c r="F47" s="32">
        <f>SUM(F38:F46)</f>
        <v>13253.12456152616</v>
      </c>
      <c r="J47" s="20">
        <v>8</v>
      </c>
      <c r="K47" s="20" t="s">
        <v>118</v>
      </c>
      <c r="L47" s="25" t="s">
        <v>93</v>
      </c>
      <c r="M47" s="25">
        <v>150</v>
      </c>
    </row>
    <row r="48" spans="1:13" ht="12.75">
      <c r="A48" s="4" t="s">
        <v>30</v>
      </c>
      <c r="F48" s="5"/>
      <c r="J48" s="20">
        <v>9</v>
      </c>
      <c r="K48" s="20" t="s">
        <v>120</v>
      </c>
      <c r="L48" s="25" t="s">
        <v>94</v>
      </c>
      <c r="M48" s="25">
        <v>28</v>
      </c>
    </row>
    <row r="49" spans="1:13" ht="12.75">
      <c r="A49" t="s">
        <v>31</v>
      </c>
      <c r="B49">
        <v>2803</v>
      </c>
      <c r="C49" t="s">
        <v>73</v>
      </c>
      <c r="D49" s="5">
        <v>0.13</v>
      </c>
      <c r="E49" t="s">
        <v>17</v>
      </c>
      <c r="F49" s="11">
        <f>B49*D49</f>
        <v>364.39</v>
      </c>
      <c r="J49" s="20">
        <v>10</v>
      </c>
      <c r="K49" s="20" t="s">
        <v>121</v>
      </c>
      <c r="L49" s="25" t="s">
        <v>94</v>
      </c>
      <c r="M49" s="25">
        <v>20</v>
      </c>
    </row>
    <row r="50" spans="1:13" ht="12.75">
      <c r="A50" t="s">
        <v>32</v>
      </c>
      <c r="F50" s="5"/>
      <c r="J50" s="20">
        <v>11</v>
      </c>
      <c r="K50" s="20" t="s">
        <v>115</v>
      </c>
      <c r="L50" s="25" t="s">
        <v>94</v>
      </c>
      <c r="M50" s="25">
        <v>34</v>
      </c>
    </row>
    <row r="51" spans="1:13" ht="12.75">
      <c r="A51" s="7" t="s">
        <v>81</v>
      </c>
      <c r="F51" s="5"/>
      <c r="J51" s="20">
        <v>12</v>
      </c>
      <c r="K51" s="20" t="s">
        <v>98</v>
      </c>
      <c r="L51" s="25" t="s">
        <v>113</v>
      </c>
      <c r="M51" s="25">
        <v>220</v>
      </c>
    </row>
    <row r="52" spans="2:13" ht="12.75">
      <c r="B52">
        <v>2803</v>
      </c>
      <c r="C52" t="s">
        <v>16</v>
      </c>
      <c r="D52" s="11">
        <v>0.57</v>
      </c>
      <c r="E52" t="s">
        <v>17</v>
      </c>
      <c r="F52" s="11">
        <f>B52*D52</f>
        <v>1597.7099999999998</v>
      </c>
      <c r="J52" s="20">
        <v>13</v>
      </c>
      <c r="K52" s="20" t="s">
        <v>101</v>
      </c>
      <c r="L52" s="25" t="s">
        <v>102</v>
      </c>
      <c r="M52" s="25">
        <v>56</v>
      </c>
    </row>
    <row r="53" spans="1:13" ht="12.75">
      <c r="A53" s="4" t="s">
        <v>33</v>
      </c>
      <c r="F53" s="32">
        <f>F49+F52</f>
        <v>1962.1</v>
      </c>
      <c r="J53" s="20">
        <v>14</v>
      </c>
      <c r="K53" s="20" t="s">
        <v>124</v>
      </c>
      <c r="L53" s="25" t="s">
        <v>125</v>
      </c>
      <c r="M53" s="25">
        <v>300</v>
      </c>
    </row>
    <row r="54" spans="1:13" ht="12.75">
      <c r="A54" s="4" t="s">
        <v>34</v>
      </c>
      <c r="J54" s="20">
        <v>15</v>
      </c>
      <c r="K54" s="20" t="s">
        <v>114</v>
      </c>
      <c r="L54" s="25" t="s">
        <v>125</v>
      </c>
      <c r="M54" s="25">
        <v>27</v>
      </c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 t="s">
        <v>97</v>
      </c>
      <c r="L55" s="25" t="s">
        <v>113</v>
      </c>
      <c r="M55" s="25">
        <v>544</v>
      </c>
    </row>
    <row r="56" spans="2:13" ht="12.75">
      <c r="B56">
        <v>2803</v>
      </c>
      <c r="C56" t="s">
        <v>16</v>
      </c>
      <c r="D56" s="11">
        <v>1.49</v>
      </c>
      <c r="E56" t="s">
        <v>17</v>
      </c>
      <c r="F56" s="11">
        <f>B56*D56</f>
        <v>4176.47</v>
      </c>
      <c r="J56" s="20">
        <v>17</v>
      </c>
      <c r="K56" s="20" t="s">
        <v>99</v>
      </c>
      <c r="L56" s="25" t="s">
        <v>125</v>
      </c>
      <c r="M56" s="25">
        <v>450</v>
      </c>
    </row>
    <row r="57" spans="1:13" ht="12.75">
      <c r="A57" s="4" t="s">
        <v>36</v>
      </c>
      <c r="F57" s="8">
        <f>SUM(F56)</f>
        <v>4176.47</v>
      </c>
      <c r="J57" s="20">
        <v>18</v>
      </c>
      <c r="K57" s="20" t="s">
        <v>127</v>
      </c>
      <c r="L57" s="25" t="s">
        <v>116</v>
      </c>
      <c r="M57" s="25">
        <v>48</v>
      </c>
    </row>
    <row r="58" spans="1:13" ht="12.75">
      <c r="A58" s="1" t="s">
        <v>37</v>
      </c>
      <c r="B58" s="1"/>
      <c r="F58" s="32">
        <f>F28+F36+F47+F53+F57</f>
        <v>34436.05456152616</v>
      </c>
      <c r="J58" s="20">
        <v>19</v>
      </c>
      <c r="K58" s="20" t="s">
        <v>115</v>
      </c>
      <c r="L58" s="25" t="s">
        <v>93</v>
      </c>
      <c r="M58" s="25">
        <v>100</v>
      </c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275.48843649220925</v>
      </c>
      <c r="J59" s="20">
        <v>20</v>
      </c>
      <c r="K59" s="20" t="s">
        <v>91</v>
      </c>
      <c r="L59" s="25" t="s">
        <v>130</v>
      </c>
      <c r="M59" s="25">
        <v>39.12</v>
      </c>
    </row>
    <row r="60" spans="1:13" ht="15">
      <c r="A60" s="12" t="s">
        <v>40</v>
      </c>
      <c r="B60" s="12"/>
      <c r="C60" s="12"/>
      <c r="D60" s="12"/>
      <c r="E60" s="12"/>
      <c r="F60" s="42">
        <f>F58+F59</f>
        <v>34711.54299801837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103</v>
      </c>
      <c r="J61" s="20">
        <v>22</v>
      </c>
      <c r="K61" s="20"/>
      <c r="L61" s="25"/>
      <c r="M61" s="25"/>
    </row>
    <row r="62" spans="1:13" ht="12.75">
      <c r="A62" s="13"/>
      <c r="B62" s="39">
        <v>41153</v>
      </c>
      <c r="C62" s="40">
        <v>-474847</v>
      </c>
      <c r="D62" s="43">
        <f>F20</f>
        <v>31844.469999999998</v>
      </c>
      <c r="E62" s="43">
        <f>F60</f>
        <v>34711.54299801837</v>
      </c>
      <c r="F62" s="44">
        <f>C62+D62-E62</f>
        <v>-477714.0729980184</v>
      </c>
      <c r="J62" s="20"/>
      <c r="K62" s="20"/>
      <c r="L62" s="31" t="s">
        <v>71</v>
      </c>
      <c r="M62" s="34">
        <f>SUM(M40:M61)</f>
        <v>3186.12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2012-11-28T13:55:24Z</dcterms:modified>
  <cp:category/>
  <cp:version/>
  <cp:contentType/>
  <cp:contentStatus/>
</cp:coreProperties>
</file>