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<sst xmlns="http://schemas.openxmlformats.org/spreadsheetml/2006/main" count="136" uniqueCount="105">
  <si>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</si>
  <si>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</si>
  <si>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</si>
  <si>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</si>
  <si>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</si>
  <si>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</si>
  <si>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</si>
  <si>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</si>
  <si>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</si>
  <si>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</si>
  <si>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</si>
  <si>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</si>
  <si>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</si>
  <si>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</si>
  <si>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</si>
  <si>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</si>
  <si>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</si>
  <si>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</si>
  <si>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</si>
  <si>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</si>
  <si>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</si>
  <si>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</si>
  <si>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</si>
  <si>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</si>
  <si>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</si>
  <si>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</si>
  <si>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</si>
  <si>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</si>
  <si>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</si>
  <si>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</si>
  <si>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</si>
  <si>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</si>
  <si>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</si>
  <si>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</si>
  <si>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</si>
  <si>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</si>
  <si>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</si>
  <si>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</si>
  <si>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</si>
  <si>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</si>
  <si>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</si>
  <si>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</si>
  <si>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</si>
  <si>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</si>
  <si>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</si>
  <si>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</si>
  <si>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</si>
  <si>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</si>
  <si>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</si>
  <si>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</si>
  <si>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</si>
  <si>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</si>
  <si>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</si>
  <si>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</si>
  <si>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</si>
  <si>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</si>
  <si>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</si>
  <si>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</si>
  <si>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</si>
  <si>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</si>
  <si>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</si>
  <si>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</si>
  <si>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</si>
  <si>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</si>
  <si>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</si>
  <si>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</si>
  <si>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</si>
  <si>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</si>
  <si>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</si>
  <si>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</si>
  <si>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</si>
  <si>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</si>
  <si>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</si>
  <si>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</si>
  <si>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</si>
  <si>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</si>
  <si>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</si>
  <si>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</si>
  <si>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</si>
  <si>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</si>
  <si>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</si>
  <si>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</si>
  <si>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</si>
  <si>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</si>
  <si>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</si>
  <si>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</si>
  <si>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</si>
  <si>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</si>
  <si>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</si>
  <si>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</si>
  <si>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01.11</t>
  </si>
  <si>
    <t>октябрь</t>
  </si>
  <si>
    <t xml:space="preserve">                    за октябрь  2012 г.</t>
  </si>
  <si>
    <t>3.  Премия за месячник</t>
  </si>
  <si>
    <t>Смена вентиля Д 15 (2шт) т.п.</t>
  </si>
  <si>
    <t>Смена сгона Д 15 (2шт) т.п.</t>
  </si>
  <si>
    <t>Вентиль Д 15</t>
  </si>
  <si>
    <t>2шт</t>
  </si>
  <si>
    <t>Сгон Д 15</t>
  </si>
  <si>
    <t>К/гайка 15</t>
  </si>
  <si>
    <t>Муфта 15</t>
  </si>
  <si>
    <t>Бочонок</t>
  </si>
  <si>
    <t>Смена ламп (3шт) т.п.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</si>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</sst>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38" sqref="M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83</v>
      </c>
      <c r="C3" s="8" t="s">
        <v>91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14820.05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16692.37</v>
      </c>
      <c r="J17" s="16" t="s">
        <v>62</v>
      </c>
      <c r="K17" s="18" t="s">
        <v>63</v>
      </c>
      <c r="L17" s="23">
        <v>2.07</v>
      </c>
      <c r="M17" s="33">
        <f t="shared" si="0"/>
        <v>221.96696939999998</v>
      </c>
    </row>
    <row r="18" spans="2:13" ht="12.75">
      <c r="B18" t="s">
        <v>11</v>
      </c>
      <c r="F18" s="9">
        <f>F17/F16</f>
        <v>1.1263369556782872</v>
      </c>
      <c r="J18" s="20"/>
      <c r="K18" s="27" t="s">
        <v>64</v>
      </c>
      <c r="L18" s="28">
        <f>SUM(L7:L17)</f>
        <v>7.07</v>
      </c>
      <c r="M18" s="34">
        <f>SUM(M7:M17)</f>
        <v>758.1190694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16692.37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 t="s">
        <v>94</v>
      </c>
      <c r="L22" s="23">
        <v>1.62</v>
      </c>
      <c r="M22" s="33">
        <f aca="true" t="shared" si="1" ref="M22:M27">L22*89.21*1.202*1.15</f>
        <v>199.77027245999994</v>
      </c>
    </row>
    <row r="23" spans="10:13" ht="12.75">
      <c r="J23" s="23">
        <v>2</v>
      </c>
      <c r="K23" s="43" t="s">
        <v>95</v>
      </c>
      <c r="L23" s="23">
        <v>0.56</v>
      </c>
      <c r="M23" s="33">
        <f t="shared" si="1"/>
        <v>69.05639047999999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 t="s">
        <v>102</v>
      </c>
      <c r="L24" s="23">
        <v>0.21</v>
      </c>
      <c r="M24" s="33">
        <f t="shared" si="1"/>
        <v>25.896146429999995</v>
      </c>
    </row>
    <row r="25" spans="1:13" ht="12.75">
      <c r="A25" t="s">
        <v>16</v>
      </c>
      <c r="D25" t="s">
        <v>82</v>
      </c>
      <c r="F25" s="11">
        <v>2312.65</v>
      </c>
      <c r="J25" s="23">
        <v>4</v>
      </c>
      <c r="K25" s="43"/>
      <c r="L25" s="23"/>
      <c r="M25" s="33">
        <f t="shared" si="1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1"/>
        <v>0</v>
      </c>
    </row>
    <row r="27" spans="1:13" ht="12.75">
      <c r="A27" s="6" t="s">
        <v>93</v>
      </c>
      <c r="F27" s="5">
        <v>75.13</v>
      </c>
      <c r="J27" s="25">
        <v>6</v>
      </c>
      <c r="K27" s="44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2387.78</v>
      </c>
      <c r="J28" s="20"/>
      <c r="K28" s="30" t="s">
        <v>64</v>
      </c>
      <c r="L28" s="28">
        <v>0</v>
      </c>
      <c r="M28" s="45">
        <f>SUM(M22:M27)</f>
        <v>294.72280936999994</v>
      </c>
    </row>
    <row r="29" spans="1:11" ht="12.75">
      <c r="A29" s="4" t="s">
        <v>20</v>
      </c>
      <c r="K29" s="1" t="s">
        <v>68</v>
      </c>
    </row>
    <row r="30" spans="1:13" ht="12.75">
      <c r="A30" t="s">
        <v>86</v>
      </c>
      <c r="D30" s="5">
        <v>1.31</v>
      </c>
      <c r="E30" t="s">
        <v>18</v>
      </c>
      <c r="F30" s="11">
        <f>E7*D30</f>
        <v>1722.65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87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375</v>
      </c>
      <c r="C32" t="s">
        <v>21</v>
      </c>
      <c r="D32" s="5">
        <v>2.89</v>
      </c>
      <c r="E32" t="s">
        <v>18</v>
      </c>
      <c r="F32" s="5">
        <v>1083.75</v>
      </c>
      <c r="J32" s="23">
        <v>1</v>
      </c>
      <c r="K32" s="43" t="s">
        <v>96</v>
      </c>
      <c r="L32" s="23" t="s">
        <v>97</v>
      </c>
      <c r="M32" s="23">
        <v>300</v>
      </c>
    </row>
    <row r="33" spans="1:13" ht="12.75">
      <c r="A33" t="s">
        <v>88</v>
      </c>
      <c r="B33">
        <v>696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2</v>
      </c>
      <c r="K33" s="43" t="s">
        <v>98</v>
      </c>
      <c r="L33" s="23" t="s">
        <v>97</v>
      </c>
      <c r="M33" s="23">
        <v>22</v>
      </c>
    </row>
    <row r="34" spans="1:13" ht="12.75">
      <c r="A34" t="s">
        <v>89</v>
      </c>
      <c r="D34" s="5">
        <v>0</v>
      </c>
      <c r="E34" t="s">
        <v>18</v>
      </c>
      <c r="F34" s="5">
        <f>B34*D34</f>
        <v>0</v>
      </c>
      <c r="J34" s="23">
        <v>3</v>
      </c>
      <c r="K34" s="43" t="s">
        <v>99</v>
      </c>
      <c r="L34" s="23" t="s">
        <v>97</v>
      </c>
      <c r="M34" s="23">
        <v>12</v>
      </c>
    </row>
    <row r="35" spans="1:13" ht="12.75">
      <c r="A35" s="4" t="s">
        <v>22</v>
      </c>
      <c r="B35" s="10"/>
      <c r="C35" s="10"/>
      <c r="F35" s="32">
        <f>SUM(F30:F34)</f>
        <v>2806.4</v>
      </c>
      <c r="J35" s="23">
        <v>4</v>
      </c>
      <c r="K35" s="43" t="s">
        <v>100</v>
      </c>
      <c r="L35" s="23" t="s">
        <v>97</v>
      </c>
      <c r="M35" s="23">
        <v>24</v>
      </c>
    </row>
    <row r="36" spans="1:13" ht="12.75">
      <c r="A36" s="4" t="s">
        <v>23</v>
      </c>
      <c r="B36" s="4"/>
      <c r="J36" s="23">
        <v>5</v>
      </c>
      <c r="K36" s="43" t="s">
        <v>101</v>
      </c>
      <c r="L36" s="23" t="s">
        <v>97</v>
      </c>
      <c r="M36" s="23">
        <v>22</v>
      </c>
    </row>
    <row r="37" spans="1:13" ht="12.75">
      <c r="A37" t="s">
        <v>24</v>
      </c>
      <c r="C37">
        <v>156985</v>
      </c>
      <c r="D37">
        <v>219171.6</v>
      </c>
      <c r="E37">
        <v>1315</v>
      </c>
      <c r="F37" s="36">
        <f>C37/D37*E37</f>
        <v>941.8887985487171</v>
      </c>
      <c r="J37" s="23">
        <v>6</v>
      </c>
      <c r="K37" s="43" t="s">
        <v>103</v>
      </c>
      <c r="L37" s="23" t="s">
        <v>104</v>
      </c>
      <c r="M37" s="23">
        <v>19.56</v>
      </c>
    </row>
    <row r="38" spans="1:13" ht="12.75">
      <c r="A38" t="s">
        <v>25</v>
      </c>
      <c r="C38">
        <v>126260</v>
      </c>
      <c r="D38">
        <v>219171.6</v>
      </c>
      <c r="E38">
        <v>1315</v>
      </c>
      <c r="F38" s="36">
        <f>C38/D38*E38</f>
        <v>757.5429480826896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294.72280936999994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399.56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0.28</v>
      </c>
      <c r="E45" t="s">
        <v>18</v>
      </c>
      <c r="F45" s="11">
        <f>B45*D45</f>
        <v>368.20000000000005</v>
      </c>
      <c r="J45" s="25">
        <v>14</v>
      </c>
      <c r="K45" s="44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2761.9145560014067</v>
      </c>
      <c r="J46" s="20"/>
      <c r="K46" s="20"/>
      <c r="L46" s="31" t="s">
        <v>71</v>
      </c>
      <c r="M46" s="34">
        <f>SUM(M32:M45)</f>
        <v>399.56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1315</v>
      </c>
      <c r="C48" t="s">
        <v>72</v>
      </c>
      <c r="D48" s="5">
        <v>0.14</v>
      </c>
      <c r="E48" t="s">
        <v>18</v>
      </c>
      <c r="F48" s="11">
        <f>B48*D48</f>
        <v>184.10000000000002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1315</v>
      </c>
      <c r="C51" t="s">
        <v>17</v>
      </c>
      <c r="D51" s="11">
        <v>0.67</v>
      </c>
      <c r="E51" t="s">
        <v>18</v>
      </c>
      <c r="F51" s="11">
        <f>B51*D51</f>
        <v>881.0500000000001</v>
      </c>
    </row>
    <row r="52" spans="1:6" ht="12.75">
      <c r="A52" s="4" t="s">
        <v>34</v>
      </c>
      <c r="F52" s="32">
        <f>F48+F51</f>
        <v>1065.15</v>
      </c>
    </row>
    <row r="53" ht="12.75">
      <c r="A53" s="4" t="s">
        <v>35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1315</v>
      </c>
      <c r="C55" t="s">
        <v>17</v>
      </c>
      <c r="D55" s="11">
        <v>1.62</v>
      </c>
      <c r="E55" t="s">
        <v>18</v>
      </c>
      <c r="F55" s="11">
        <f>B55*D55</f>
        <v>2130.3</v>
      </c>
    </row>
    <row r="56" spans="1:6" ht="12.75">
      <c r="A56" s="4" t="s">
        <v>36</v>
      </c>
      <c r="F56" s="8">
        <f>SUM(F55)</f>
        <v>2130.3</v>
      </c>
    </row>
    <row r="57" spans="1:6" ht="12.75">
      <c r="A57" s="1" t="s">
        <v>37</v>
      </c>
      <c r="B57" s="1"/>
      <c r="F57" s="32">
        <f>F28+F35+F46+F52+F56</f>
        <v>11151.544556001409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89.21235644801128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11240.75691244942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90</v>
      </c>
    </row>
    <row r="61" spans="1:6" ht="12.75">
      <c r="A61" s="13"/>
      <c r="B61" s="40">
        <v>41183</v>
      </c>
      <c r="C61" s="41">
        <v>96860</v>
      </c>
      <c r="D61" s="46">
        <f>F20</f>
        <v>16692.37</v>
      </c>
      <c r="E61" s="46">
        <f>F59</f>
        <v>11240.75691244942</v>
      </c>
      <c r="F61" s="47">
        <f>C61+D61-E61</f>
        <v>102311.61308755058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2012-12-25T12:01:57Z</dcterms:modified>
  <cp:category/>
  <cp:version/>
  <cp:contentType/>
  <cp:contentStatus/>
</cp:coreProperties>
</file>