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<sst xmlns="http://schemas.openxmlformats.org/spreadsheetml/2006/main" count="125" uniqueCount="99">
  <si>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</si>
  <si>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</si>
  <si>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</si>
  <si>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</si>
  <si>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</si>
  <si>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</si>
  <si>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</si>
  <si>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</si>
  <si>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</si>
  <si>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</si>
  <si>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</si>
  <si>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</si>
  <si>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</si>
  <si>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</si>
  <si>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</si>
  <si>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</si>
  <si>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</si>
  <si>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</si>
  <si>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</si>
  <si>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</si>
  <si>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</si>
  <si>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</si>
  <si>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</si>
  <si>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</si>
  <si>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</si>
  <si>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</si>
  <si>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</si>
  <si>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</si>
  <si>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</si>
  <si>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</si>
  <si>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</si>
  <si>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</si>
  <si>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</si>
  <si>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</si>
  <si>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</si>
  <si>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</si>
  <si>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</si>
  <si>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</si>
  <si>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</si>
  <si>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</si>
  <si>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</si>
  <si>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</si>
  <si>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</si>
  <si>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</si>
  <si>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</si>
  <si>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</si>
  <si>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</si>
  <si>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</si>
  <si>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</si>
  <si>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</si>
  <si>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</si>
  <si>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</si>
  <si>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</si>
  <si>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</si>
  <si>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</si>
  <si>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</si>
  <si>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</si>
  <si>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</si>
  <si>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</si>
  <si>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</si>
  <si>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</si>
  <si>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</si>
  <si>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</si>
  <si>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</si>
  <si>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</si>
  <si>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</si>
  <si>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</si>
  <si>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</si>
  <si>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</si>
  <si>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</si>
  <si>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</si>
  <si>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</si>
  <si>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</si>
  <si>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</si>
  <si>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</si>
  <si>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</si>
  <si>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</si>
  <si>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</si>
  <si>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</si>
  <si>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</si>
  <si>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</si>
  <si>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</si>
  <si>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</si>
  <si>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</si>
  <si>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</si>
  <si>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</si>
  <si>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</si>
  <si>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</si>
  <si>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</si>
  <si>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</si>
  <si>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Арендаторы (Спарк,ростелеком)</t>
  </si>
  <si>
    <t>Лампа</t>
  </si>
  <si>
    <t>Прочистка канализации</t>
  </si>
  <si>
    <t>5шт</t>
  </si>
  <si>
    <t>ост.на 01.11</t>
  </si>
  <si>
    <t>октябрь</t>
  </si>
  <si>
    <t xml:space="preserve">                    за  октябрь  2012 г.</t>
  </si>
  <si>
    <t>3. Премия за месячник</t>
  </si>
  <si>
    <t>Смена ламп (5шт) п-д1,3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</si>
</sst>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27784.3</v>
      </c>
      <c r="J16" s="15" t="s">
        <v>59</v>
      </c>
      <c r="K16" s="26" t="s">
        <v>60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30908.66</v>
      </c>
      <c r="J17" s="16" t="s">
        <v>61</v>
      </c>
      <c r="K17" s="18" t="s">
        <v>62</v>
      </c>
      <c r="L17" s="23">
        <v>4.28</v>
      </c>
      <c r="M17" s="33">
        <f t="shared" si="0"/>
        <v>458.9461976</v>
      </c>
    </row>
    <row r="18" spans="2:13" ht="12.75">
      <c r="B18" t="s">
        <v>11</v>
      </c>
      <c r="F18" s="9">
        <f>F17/F16</f>
        <v>1.1124505566093081</v>
      </c>
      <c r="J18" s="20"/>
      <c r="K18" s="27" t="s">
        <v>63</v>
      </c>
      <c r="L18" s="28">
        <f>SUM(L7:L17)</f>
        <v>15.280000000000001</v>
      </c>
      <c r="M18" s="34">
        <f>SUM(M7:M17)</f>
        <v>1638.4808176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31505.579999999998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92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98</v>
      </c>
      <c r="L23" s="25">
        <v>0.35</v>
      </c>
      <c r="M23" s="33">
        <f aca="true" t="shared" si="1" ref="M23:M37">L23*89.21*1.202*1.15</f>
        <v>43.16024404999999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5">
        <v>180.3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8353.9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6">
        <v>1.05</v>
      </c>
      <c r="E30" s="13" t="s">
        <v>17</v>
      </c>
      <c r="F30" s="11">
        <f>E7*D30</f>
        <v>2987.1450000000004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1744</v>
      </c>
      <c r="C32" t="s">
        <v>20</v>
      </c>
      <c r="D32" s="5">
        <v>2.02</v>
      </c>
      <c r="E32" t="s">
        <v>17</v>
      </c>
      <c r="F32" s="5">
        <v>3522.88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F34" s="5"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6510.025000000001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156985</v>
      </c>
      <c r="D37">
        <v>219171.6</v>
      </c>
      <c r="E37">
        <v>2844.9</v>
      </c>
      <c r="F37" s="35">
        <f>C37/D37*E37</f>
        <v>2037.70299847243</v>
      </c>
      <c r="J37" s="20">
        <v>16</v>
      </c>
      <c r="K37" s="20"/>
      <c r="L37" s="25"/>
      <c r="M37" s="33">
        <f t="shared" si="1"/>
        <v>0</v>
      </c>
    </row>
    <row r="38" spans="1:13" ht="12.75">
      <c r="A38" t="s">
        <v>24</v>
      </c>
      <c r="C38">
        <v>126260</v>
      </c>
      <c r="D38">
        <v>219171.6</v>
      </c>
      <c r="E38">
        <v>2844.9</v>
      </c>
      <c r="F38" s="35">
        <f>C38/D38*E38</f>
        <v>1638.8851201524285</v>
      </c>
      <c r="J38" s="20"/>
      <c r="K38" s="30" t="s">
        <v>63</v>
      </c>
      <c r="L38" s="28">
        <f>SUM(L22:L37)</f>
        <v>10.01</v>
      </c>
      <c r="M38" s="34">
        <f>SUM(M22:M37)</f>
        <v>1234.3829798299998</v>
      </c>
    </row>
    <row r="39" spans="1:11" ht="12.75">
      <c r="A39" t="s">
        <v>25</v>
      </c>
      <c r="F39" s="11">
        <f>M38</f>
        <v>1234.3829798299998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721.2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M59</f>
        <v>2445</v>
      </c>
      <c r="J42" s="20">
        <v>1</v>
      </c>
      <c r="K42" s="20" t="s">
        <v>91</v>
      </c>
      <c r="L42" s="25" t="s">
        <v>93</v>
      </c>
      <c r="M42" s="25">
        <v>2445</v>
      </c>
    </row>
    <row r="43" spans="1:13" ht="12.75">
      <c r="A43" t="s">
        <v>27</v>
      </c>
      <c r="F43" s="5"/>
      <c r="J43" s="20">
        <v>2</v>
      </c>
      <c r="K43" s="20"/>
      <c r="L43" s="25"/>
      <c r="M43" s="25"/>
    </row>
    <row r="44" spans="1:13" ht="12.75">
      <c r="A44" t="s">
        <v>28</v>
      </c>
      <c r="F44" s="5"/>
      <c r="J44" s="20">
        <v>3</v>
      </c>
      <c r="K44" s="20"/>
      <c r="L44" s="25"/>
      <c r="M44" s="25"/>
    </row>
    <row r="45" spans="2:13" ht="12.75">
      <c r="B45">
        <v>2844.9</v>
      </c>
      <c r="C45" t="s">
        <v>16</v>
      </c>
      <c r="D45" s="11">
        <v>0.28</v>
      </c>
      <c r="E45" t="s">
        <v>17</v>
      </c>
      <c r="F45" s="11">
        <f>B45*D45</f>
        <v>796.5720000000001</v>
      </c>
      <c r="J45" s="20">
        <v>4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8873.74309845486</v>
      </c>
      <c r="J46" s="20">
        <v>5</v>
      </c>
      <c r="K46" s="20"/>
      <c r="L46" s="25"/>
      <c r="M46" s="25"/>
    </row>
    <row r="47" spans="1:13" ht="12.75">
      <c r="A47" s="4" t="s">
        <v>30</v>
      </c>
      <c r="F47" s="5"/>
      <c r="J47" s="20">
        <v>6</v>
      </c>
      <c r="K47" s="20"/>
      <c r="L47" s="25"/>
      <c r="M47" s="25"/>
    </row>
    <row r="48" spans="1:13" ht="12.75">
      <c r="A48" t="s">
        <v>31</v>
      </c>
      <c r="B48">
        <v>2844.9</v>
      </c>
      <c r="C48" t="s">
        <v>72</v>
      </c>
      <c r="D48" s="5">
        <v>0.19</v>
      </c>
      <c r="E48" t="s">
        <v>17</v>
      </c>
      <c r="F48" s="11">
        <f>B48*D48</f>
        <v>540.5310000000001</v>
      </c>
      <c r="J48" s="20">
        <v>7</v>
      </c>
      <c r="K48" s="20"/>
      <c r="L48" s="25"/>
      <c r="M48" s="25"/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0.74</v>
      </c>
      <c r="E51" t="s">
        <v>17</v>
      </c>
      <c r="F51" s="11">
        <f>B51*D51</f>
        <v>2105.226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2645.757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1.62</v>
      </c>
      <c r="E55" t="s">
        <v>17</v>
      </c>
      <c r="F55" s="11">
        <f>B55*D55</f>
        <v>4608.738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4608.738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30992.16309845486</v>
      </c>
      <c r="J57" s="20">
        <v>16</v>
      </c>
      <c r="K57" s="20"/>
      <c r="L57" s="25"/>
      <c r="M57" s="25"/>
    </row>
    <row r="58" spans="1:13" ht="12.75">
      <c r="A58" s="1" t="s">
        <v>38</v>
      </c>
      <c r="B58" s="36">
        <v>0.008</v>
      </c>
      <c r="C58" s="1"/>
      <c r="D58" s="1"/>
      <c r="E58" s="1"/>
      <c r="F58" s="32">
        <f>F57*0.8%</f>
        <v>247.93730478763888</v>
      </c>
      <c r="J58" s="20">
        <v>17</v>
      </c>
      <c r="K58" s="20"/>
      <c r="L58" s="25"/>
      <c r="M58" s="25"/>
    </row>
    <row r="59" spans="1:13" ht="15">
      <c r="A59" s="12" t="s">
        <v>39</v>
      </c>
      <c r="B59" s="12"/>
      <c r="C59" s="45"/>
      <c r="D59" s="45"/>
      <c r="E59" s="45"/>
      <c r="F59" s="42">
        <f>F57+F58</f>
        <v>31240.1004032425</v>
      </c>
      <c r="J59" s="20"/>
      <c r="K59" s="20"/>
      <c r="L59" s="31" t="s">
        <v>70</v>
      </c>
      <c r="M59" s="34">
        <f>SUM(M42:M58)</f>
        <v>2445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41183</v>
      </c>
      <c r="C61" s="40">
        <v>-421279</v>
      </c>
      <c r="D61" s="43">
        <f>F20</f>
        <v>31505.579999999998</v>
      </c>
      <c r="E61" s="43">
        <f>F59</f>
        <v>31240.1004032425</v>
      </c>
      <c r="F61" s="44">
        <f>C61+D61-E61</f>
        <v>-421013.5204032425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2012-12-26T16:16:21Z</dcterms:modified>
  <cp:category/>
  <cp:version/>
  <cp:contentType/>
  <cp:contentStatus/>
</cp:coreProperties>
</file>