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<sst xmlns="http://schemas.openxmlformats.org/spreadsheetml/2006/main" count="140" uniqueCount="110">
  <si>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</si>
  <si>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</si>
  <si>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</si>
  <si>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</si>
  <si>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</si>
  <si>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</si>
  <si>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</si>
  <si>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</si>
  <si>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</si>
  <si>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</si>
  <si>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</si>
  <si>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</si>
  <si>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</si>
  <si>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</si>
  <si>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</si>
  <si>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</si>
  <si>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</si>
  <si>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</si>
  <si>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</si>
  <si>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</si>
  <si>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</si>
  <si>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</si>
  <si>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</si>
  <si>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</si>
  <si>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</si>
  <si>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</si>
  <si>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</si>
  <si>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</si>
  <si>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</si>
  <si>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</si>
  <si>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</si>
  <si>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</si>
  <si>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</si>
  <si>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</si>
  <si>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</si>
  <si>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</si>
  <si>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</si>
  <si>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</si>
  <si>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</si>
  <si>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</si>
  <si>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</si>
  <si>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</si>
  <si>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</si>
  <si>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</si>
  <si>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</si>
  <si>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</si>
  <si>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</si>
  <si>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</si>
  <si>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</si>
  <si>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</si>
  <si>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</si>
  <si>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</si>
  <si>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</si>
  <si>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</si>
  <si>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</si>
  <si>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</si>
  <si>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</si>
  <si>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</si>
  <si>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</si>
  <si>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</si>
  <si>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</si>
  <si>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</si>
  <si>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</si>
  <si>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</si>
  <si>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</si>
  <si>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</si>
  <si>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</si>
  <si>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</si>
  <si>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</si>
  <si>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</si>
  <si>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</si>
  <si>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</si>
  <si>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</si>
  <si>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</si>
  <si>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</si>
  <si>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</si>
  <si>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</si>
  <si>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</si>
  <si>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</si>
  <si>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</si>
  <si>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</si>
  <si>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</si>
  <si>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</si>
  <si>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</si>
  <si>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</si>
  <si>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</si>
  <si>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</si>
  <si>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</si>
  <si>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</si>
  <si>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</si>
  <si>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(Спарк,эр-телеком,ростелеком)</t>
  </si>
  <si>
    <t>Лампа</t>
  </si>
  <si>
    <t>1шт</t>
  </si>
  <si>
    <t>3шт</t>
  </si>
  <si>
    <t>ост.на 01.11</t>
  </si>
  <si>
    <t>октябрь</t>
  </si>
  <si>
    <t xml:space="preserve">                    за октябрь  2012 г.</t>
  </si>
  <si>
    <t>3.  Премия за месячник</t>
  </si>
  <si>
    <t>Горгаз (техобслуживание и ремонт)</t>
  </si>
  <si>
    <t>Смена вентиля Д 15 (1шт) под кв.48</t>
  </si>
  <si>
    <t>Вентиль Д 15</t>
  </si>
  <si>
    <t>Сгон Д 15</t>
  </si>
  <si>
    <t>К/гайка 15</t>
  </si>
  <si>
    <t>Муфта 15</t>
  </si>
  <si>
    <t>Смена сгона Д 15 (1шт) под кв.48</t>
  </si>
  <si>
    <t>Слив и наполнение системы</t>
  </si>
  <si>
    <t>Ремонт бетонных плит входных козырьков</t>
  </si>
  <si>
    <t>Цемент</t>
  </si>
  <si>
    <t>20кг</t>
  </si>
  <si>
    <t>Смена ламп (3шт) п-д3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</si>
</sst>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8</v>
      </c>
      <c r="M7" s="33">
        <f>L7*89.21*1.202</f>
        <v>857.84336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40600.87</v>
      </c>
      <c r="J16" s="15" t="s">
        <v>60</v>
      </c>
      <c r="K16" s="26" t="s">
        <v>61</v>
      </c>
      <c r="L16" s="21">
        <v>5</v>
      </c>
      <c r="M16" s="33">
        <f t="shared" si="0"/>
        <v>536.1520999999999</v>
      </c>
    </row>
    <row r="17" spans="1:13" ht="12.75">
      <c r="A17" t="s">
        <v>10</v>
      </c>
      <c r="F17" s="5">
        <v>43713.3</v>
      </c>
      <c r="J17" s="16" t="s">
        <v>62</v>
      </c>
      <c r="K17" s="18" t="s">
        <v>63</v>
      </c>
      <c r="L17" s="23">
        <v>5.61</v>
      </c>
      <c r="M17" s="33">
        <f t="shared" si="0"/>
        <v>601.5626562</v>
      </c>
    </row>
    <row r="18" spans="2:13" ht="12.75">
      <c r="B18" t="s">
        <v>11</v>
      </c>
      <c r="F18" s="9">
        <f>F17/F16</f>
        <v>1.0766591947413935</v>
      </c>
      <c r="J18" s="20"/>
      <c r="K18" s="27" t="s">
        <v>64</v>
      </c>
      <c r="L18" s="28">
        <f>SUM(L7:L17)</f>
        <v>18.61</v>
      </c>
      <c r="M18" s="34">
        <f>SUM(M7:M17)</f>
        <v>1995.5581161999999</v>
      </c>
    </row>
    <row r="19" spans="1:11" ht="12.75">
      <c r="A19" t="s">
        <v>90</v>
      </c>
      <c r="F19" s="5">
        <v>996.92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44710.22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35">
        <v>0.81</v>
      </c>
      <c r="M22" s="33">
        <f>L22*89.21*1.202*1.15</f>
        <v>99.88513622999997</v>
      </c>
    </row>
    <row r="23" spans="10:13" ht="12.75">
      <c r="J23" s="20">
        <v>2</v>
      </c>
      <c r="K23" s="20" t="s">
        <v>104</v>
      </c>
      <c r="L23" s="35">
        <v>0.28</v>
      </c>
      <c r="M23" s="33">
        <f aca="true" t="shared" si="1" ref="M23:M34">L23*89.21*1.202*1.15</f>
        <v>34.528195239999995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35">
        <v>15.41</v>
      </c>
      <c r="M24" s="33">
        <f t="shared" si="1"/>
        <v>1900.2838880299996</v>
      </c>
    </row>
    <row r="25" spans="1:13" ht="12.75">
      <c r="A25" t="s">
        <v>15</v>
      </c>
      <c r="D25" t="s">
        <v>82</v>
      </c>
      <c r="F25" s="11">
        <v>4625.3</v>
      </c>
      <c r="J25" s="20">
        <v>4</v>
      </c>
      <c r="K25" s="20" t="s">
        <v>106</v>
      </c>
      <c r="L25" s="35">
        <v>1.22</v>
      </c>
      <c r="M25" s="33">
        <f t="shared" si="1"/>
        <v>150.44427925999997</v>
      </c>
    </row>
    <row r="26" spans="1:13" ht="12.75">
      <c r="A26" s="6" t="s">
        <v>18</v>
      </c>
      <c r="D26" t="s">
        <v>83</v>
      </c>
      <c r="F26" s="5">
        <v>2870.38</v>
      </c>
      <c r="J26" s="20">
        <v>5</v>
      </c>
      <c r="K26" s="20" t="s">
        <v>109</v>
      </c>
      <c r="L26" s="35">
        <v>0.21</v>
      </c>
      <c r="M26" s="33">
        <f t="shared" si="1"/>
        <v>25.896146429999995</v>
      </c>
    </row>
    <row r="27" spans="1:13" ht="12.75">
      <c r="A27" s="6" t="s">
        <v>97</v>
      </c>
      <c r="F27" s="5">
        <v>841.4</v>
      </c>
      <c r="J27" s="20">
        <v>6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8337.08</v>
      </c>
      <c r="J28" s="20">
        <v>7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1"/>
        <v>0</v>
      </c>
    </row>
    <row r="30" spans="1:13" ht="12.75">
      <c r="A30" t="s">
        <v>86</v>
      </c>
      <c r="D30" s="5">
        <v>1.31</v>
      </c>
      <c r="E30" t="s">
        <v>17</v>
      </c>
      <c r="F30" s="11">
        <f>E7*D30</f>
        <v>4539.936</v>
      </c>
      <c r="J30" s="20">
        <v>9</v>
      </c>
      <c r="K30" s="20"/>
      <c r="L30" s="3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35"/>
      <c r="M31" s="33">
        <f t="shared" si="1"/>
        <v>0</v>
      </c>
    </row>
    <row r="32" spans="2:13" ht="12.75">
      <c r="B32">
        <f>F32/D32</f>
        <v>622</v>
      </c>
      <c r="C32" t="s">
        <v>20</v>
      </c>
      <c r="D32" s="5">
        <v>2.89</v>
      </c>
      <c r="E32" t="s">
        <v>17</v>
      </c>
      <c r="F32" s="5">
        <v>1797.58</v>
      </c>
      <c r="J32" s="20">
        <v>11</v>
      </c>
      <c r="K32" s="20"/>
      <c r="L32" s="35"/>
      <c r="M32" s="33">
        <f t="shared" si="1"/>
        <v>0</v>
      </c>
    </row>
    <row r="33" spans="1:13" ht="12.75">
      <c r="A33" t="s">
        <v>88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1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6337.516</v>
      </c>
      <c r="J35" s="20"/>
      <c r="K35" s="30" t="s">
        <v>64</v>
      </c>
      <c r="L35" s="34">
        <f>SUM(L22:L34)</f>
        <v>17.93</v>
      </c>
      <c r="M35" s="34">
        <f>SUM(M22:M34)</f>
        <v>2211.0376451899997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156985</v>
      </c>
      <c r="D37">
        <v>219171.6</v>
      </c>
      <c r="E37">
        <v>3465.6</v>
      </c>
      <c r="F37" s="36">
        <f>C37/D37*E37</f>
        <v>2482.2888366923453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126260</v>
      </c>
      <c r="D38">
        <v>219171.6</v>
      </c>
      <c r="E38">
        <v>3465.6</v>
      </c>
      <c r="F38" s="36">
        <f>C38/D38*E38</f>
        <v>1996.4569132132083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2211.0376451899997</v>
      </c>
      <c r="J39" s="20">
        <v>1</v>
      </c>
      <c r="K39" s="20" t="s">
        <v>100</v>
      </c>
      <c r="L39" s="25" t="s">
        <v>92</v>
      </c>
      <c r="M39" s="25">
        <v>150</v>
      </c>
    </row>
    <row r="40" spans="1:13" ht="12.75">
      <c r="A40" t="s">
        <v>80</v>
      </c>
      <c r="J40" s="20">
        <v>2</v>
      </c>
      <c r="K40" s="20" t="s">
        <v>101</v>
      </c>
      <c r="L40" s="25" t="s">
        <v>92</v>
      </c>
      <c r="M40" s="25">
        <v>11</v>
      </c>
    </row>
    <row r="41" spans="2:13" ht="12.75">
      <c r="B41">
        <v>3465.6</v>
      </c>
      <c r="C41" t="s">
        <v>16</v>
      </c>
      <c r="D41" s="5"/>
      <c r="F41" s="11">
        <v>0</v>
      </c>
      <c r="J41" s="20">
        <v>3</v>
      </c>
      <c r="K41" s="20" t="s">
        <v>102</v>
      </c>
      <c r="L41" s="25" t="s">
        <v>92</v>
      </c>
      <c r="M41" s="25">
        <v>6</v>
      </c>
    </row>
    <row r="42" spans="1:13" ht="12.75">
      <c r="A42" t="s">
        <v>26</v>
      </c>
      <c r="F42" s="11">
        <f>M54</f>
        <v>310.56</v>
      </c>
      <c r="J42" s="20">
        <v>4</v>
      </c>
      <c r="K42" s="20" t="s">
        <v>103</v>
      </c>
      <c r="L42" s="25" t="s">
        <v>92</v>
      </c>
      <c r="M42" s="25">
        <v>12</v>
      </c>
    </row>
    <row r="43" spans="1:13" ht="12.75">
      <c r="A43" t="s">
        <v>27</v>
      </c>
      <c r="F43" s="5"/>
      <c r="J43" s="20">
        <v>5</v>
      </c>
      <c r="K43" s="20" t="s">
        <v>107</v>
      </c>
      <c r="L43" s="25" t="s">
        <v>108</v>
      </c>
      <c r="M43" s="25">
        <v>112</v>
      </c>
    </row>
    <row r="44" spans="1:13" ht="12.75">
      <c r="A44" t="s">
        <v>28</v>
      </c>
      <c r="F44" s="5"/>
      <c r="J44" s="20">
        <v>6</v>
      </c>
      <c r="K44" s="20" t="s">
        <v>91</v>
      </c>
      <c r="L44" s="25" t="s">
        <v>93</v>
      </c>
      <c r="M44" s="25">
        <v>19.56</v>
      </c>
    </row>
    <row r="45" spans="2:13" ht="12.75">
      <c r="B45">
        <v>3465.6</v>
      </c>
      <c r="C45" t="s">
        <v>16</v>
      </c>
      <c r="D45" s="11">
        <v>0.28</v>
      </c>
      <c r="E45" t="s">
        <v>17</v>
      </c>
      <c r="F45" s="11">
        <f>B45*D45</f>
        <v>970.368</v>
      </c>
      <c r="J45" s="20">
        <v>7</v>
      </c>
      <c r="K45" s="20"/>
      <c r="L45" s="25"/>
      <c r="M45" s="25"/>
    </row>
    <row r="46" spans="1:13" ht="12.75">
      <c r="A46" s="47" t="s">
        <v>98</v>
      </c>
      <c r="B46" s="47"/>
      <c r="C46" s="47"/>
      <c r="D46" s="48"/>
      <c r="E46" s="47"/>
      <c r="F46" s="48">
        <v>11025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18995.711395095554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3465.6</v>
      </c>
      <c r="C49" t="s">
        <v>73</v>
      </c>
      <c r="D49" s="5">
        <v>0.14</v>
      </c>
      <c r="E49" t="s">
        <v>17</v>
      </c>
      <c r="F49" s="11">
        <f>B49*D49</f>
        <v>485.184</v>
      </c>
      <c r="J49" s="20">
        <v>11</v>
      </c>
      <c r="K49" s="20"/>
      <c r="L49" s="25"/>
      <c r="M49" s="25"/>
    </row>
    <row r="50" spans="1:13" ht="12.75">
      <c r="A50" t="s">
        <v>32</v>
      </c>
      <c r="J50" s="20">
        <v>12</v>
      </c>
      <c r="K50" s="20"/>
      <c r="L50" s="25"/>
      <c r="M50" s="25"/>
    </row>
    <row r="51" spans="1:13" ht="12.75">
      <c r="A51" s="7" t="s">
        <v>81</v>
      </c>
      <c r="J51" s="20">
        <v>13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0.67</v>
      </c>
      <c r="E52" t="s">
        <v>17</v>
      </c>
      <c r="F52" s="11">
        <f>B52*D52</f>
        <v>2321.952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2807.1360000000004</v>
      </c>
      <c r="J53" s="20">
        <v>15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71</v>
      </c>
      <c r="M54" s="34">
        <f>SUM(M39:M53)</f>
        <v>310.56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6" ht="12.75">
      <c r="B56">
        <v>3465.6</v>
      </c>
      <c r="C56" t="s">
        <v>16</v>
      </c>
      <c r="D56" s="11">
        <v>1.62</v>
      </c>
      <c r="E56" t="s">
        <v>17</v>
      </c>
      <c r="F56" s="11">
        <f>B56*D56</f>
        <v>5614.272</v>
      </c>
    </row>
    <row r="57" spans="1:6" ht="12.75">
      <c r="A57" s="4" t="s">
        <v>36</v>
      </c>
      <c r="F57" s="32">
        <f>SUM(F56)</f>
        <v>5614.272</v>
      </c>
    </row>
    <row r="58" spans="1:6" ht="12.75">
      <c r="A58" s="1" t="s">
        <v>37</v>
      </c>
      <c r="B58" s="1"/>
      <c r="F58" s="46">
        <f>F28+F35+F47+F53+F57</f>
        <v>42091.71539509555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336.7337231607644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42428.449118256314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94</v>
      </c>
    </row>
    <row r="62" spans="1:6" ht="12.75">
      <c r="A62" s="13"/>
      <c r="B62" s="41">
        <v>41183</v>
      </c>
      <c r="C62" s="42">
        <v>57719</v>
      </c>
      <c r="D62" s="44">
        <f>F20</f>
        <v>44710.22</v>
      </c>
      <c r="E62" s="44">
        <f>F60</f>
        <v>42428.449118256314</v>
      </c>
      <c r="F62" s="45">
        <f>C62+D62-E62</f>
        <v>60000.77088174369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2012-12-21T12:24:46Z</dcterms:modified>
  <cp:category/>
  <cp:version/>
  <cp:contentType/>
  <cp:contentStatus/>
</cp:coreProperties>
</file>