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<sst xmlns="http://schemas.openxmlformats.org/spreadsheetml/2006/main" count="127" uniqueCount="103">
  <si>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</si>
  <si>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</si>
  <si>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</si>
  <si>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</si>
  <si>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</si>
  <si>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</si>
  <si>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</si>
  <si>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</si>
  <si>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</si>
  <si>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</si>
  <si>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</si>
  <si>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</si>
  <si>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</si>
  <si>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</si>
  <si>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</si>
  <si>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</si>
  <si>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</si>
  <si>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</si>
  <si>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</si>
  <si>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</si>
  <si>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</si>
  <si>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</si>
  <si>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</si>
  <si>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</si>
  <si>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</si>
  <si>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</si>
  <si>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</si>
  <si>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</si>
  <si>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</si>
  <si>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</si>
  <si>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</si>
  <si>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</si>
  <si>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</si>
  <si>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</si>
  <si>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</si>
  <si>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</si>
  <si>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</si>
  <si>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</si>
  <si>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</si>
  <si>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</si>
  <si>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</si>
  <si>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</si>
  <si>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</si>
  <si>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</si>
  <si>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</si>
  <si>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</si>
  <si>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</si>
  <si>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</si>
  <si>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</si>
  <si>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</si>
  <si>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</si>
  <si>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</si>
  <si>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</si>
  <si>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</si>
  <si>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</si>
  <si>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</si>
  <si>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</si>
  <si>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</si>
  <si>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</si>
  <si>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</si>
  <si>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</si>
  <si>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</si>
  <si>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</si>
  <si>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</si>
  <si>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</si>
  <si>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</si>
  <si>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</si>
  <si>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</si>
  <si>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</si>
  <si>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</si>
  <si>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</si>
  <si>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</si>
  <si>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</si>
  <si>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</si>
  <si>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</si>
  <si>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</si>
  <si>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</si>
  <si>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</si>
  <si>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</si>
  <si>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</si>
  <si>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</si>
  <si>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</si>
  <si>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</si>
  <si>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</si>
  <si>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</si>
  <si>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</si>
  <si>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1.2 Аренда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</si>
  <si>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</si>
  <si>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</si>
  <si>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</si>
  <si>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</si>
  <si>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</si>
  <si>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</si>
  <si>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Снятие показаний приборов учета</t>
  </si>
  <si>
    <t>Обработка данных</t>
  </si>
  <si>
    <t>ост.на 01.04</t>
  </si>
  <si>
    <t>март</t>
  </si>
  <si>
    <t xml:space="preserve">                    за март  2012 г.</t>
  </si>
  <si>
    <t>Установка заглушек (2шт)</t>
  </si>
  <si>
    <t>Изготовление заглушек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</si>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</sst>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38" sqref="K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97</v>
      </c>
    </row>
    <row r="3" spans="2:13" ht="12.75">
      <c r="B3" s="1" t="s">
        <v>84</v>
      </c>
      <c r="C3" s="8" t="s">
        <v>96</v>
      </c>
      <c r="D3" s="1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36235.87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38886.06</v>
      </c>
      <c r="J17" s="16" t="s">
        <v>60</v>
      </c>
      <c r="K17" s="18" t="s">
        <v>61</v>
      </c>
      <c r="L17" s="23">
        <v>6.36</v>
      </c>
      <c r="M17" s="33">
        <f>L17*81.37*1.202</f>
        <v>622.0508664000001</v>
      </c>
    </row>
    <row r="18" spans="2:13" ht="12.75">
      <c r="B18" t="s">
        <v>11</v>
      </c>
      <c r="F18" s="9">
        <f>F17/F16</f>
        <v>1.0731371980305702</v>
      </c>
      <c r="J18" s="20"/>
      <c r="K18" s="27" t="s">
        <v>62</v>
      </c>
      <c r="L18" s="28">
        <f>SUM(L7:L17)</f>
        <v>21.36</v>
      </c>
      <c r="M18" s="34">
        <f>SUM(M7:M17)</f>
        <v>2089.1519664</v>
      </c>
    </row>
    <row r="19" spans="1:11" ht="12.75">
      <c r="A19" t="s">
        <v>86</v>
      </c>
      <c r="F19" s="5">
        <v>120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39006.06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30</v>
      </c>
      <c r="M22" s="33">
        <f>L22*81.37*1.202</f>
        <v>2934.2022</v>
      </c>
    </row>
    <row r="23" spans="10:13" ht="12.75">
      <c r="J23" s="20">
        <v>2</v>
      </c>
      <c r="K23" s="20" t="s">
        <v>94</v>
      </c>
      <c r="L23" s="25">
        <v>2</v>
      </c>
      <c r="M23" s="33">
        <f aca="true" t="shared" si="0" ref="M23:M30">L23*81.37*1.202</f>
        <v>195.61348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2.24</v>
      </c>
      <c r="M24" s="33">
        <f t="shared" si="0"/>
        <v>219.08709760000002</v>
      </c>
    </row>
    <row r="25" spans="1:13" ht="12.75">
      <c r="A25" t="s">
        <v>15</v>
      </c>
      <c r="D25" t="s">
        <v>82</v>
      </c>
      <c r="F25" s="11">
        <v>4662.56</v>
      </c>
      <c r="J25" s="20">
        <v>4</v>
      </c>
      <c r="K25" s="20" t="s">
        <v>99</v>
      </c>
      <c r="L25" s="25">
        <v>0.2</v>
      </c>
      <c r="M25" s="33">
        <f t="shared" si="0"/>
        <v>19.561348</v>
      </c>
    </row>
    <row r="26" spans="1:13" ht="12.75">
      <c r="A26" s="6" t="s">
        <v>18</v>
      </c>
      <c r="D26" t="s">
        <v>83</v>
      </c>
      <c r="E26" s="7"/>
      <c r="F26" s="5">
        <v>2586.22</v>
      </c>
      <c r="J26" s="20">
        <v>5</v>
      </c>
      <c r="K26" s="20" t="s">
        <v>100</v>
      </c>
      <c r="L26" s="25">
        <v>0.28</v>
      </c>
      <c r="M26" s="33">
        <f t="shared" si="0"/>
        <v>27.385887200000003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36</v>
      </c>
      <c r="B28" s="1"/>
      <c r="C28" s="1"/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0.98</v>
      </c>
      <c r="E30" t="s">
        <v>17</v>
      </c>
      <c r="F30" s="11">
        <f>E7*D30</f>
        <v>3435.194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/>
      <c r="K31" s="30" t="s">
        <v>62</v>
      </c>
      <c r="L31" s="28">
        <f>SUM(L22:L30)</f>
        <v>34.720000000000006</v>
      </c>
      <c r="M31" s="34">
        <f>SUM(M22:M30)</f>
        <v>3395.8500128000005</v>
      </c>
    </row>
    <row r="32" spans="2:11" ht="12.75">
      <c r="B32" s="43">
        <f>F32/D32</f>
        <v>579</v>
      </c>
      <c r="C32" t="s">
        <v>20</v>
      </c>
      <c r="D32" s="5">
        <v>2.73</v>
      </c>
      <c r="E32" t="s">
        <v>17</v>
      </c>
      <c r="F32" s="5">
        <v>1580.67</v>
      </c>
      <c r="K32" s="1" t="s">
        <v>66</v>
      </c>
    </row>
    <row r="33" spans="1:13" ht="12.75">
      <c r="A33" t="s">
        <v>91</v>
      </c>
      <c r="B33">
        <v>944.7</v>
      </c>
      <c r="C33" t="s">
        <v>16</v>
      </c>
      <c r="D33" s="5">
        <v>0.3</v>
      </c>
      <c r="E33" t="s">
        <v>17</v>
      </c>
      <c r="F33" s="11">
        <f>B33*D33</f>
        <v>283.41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5299.273999999999</v>
      </c>
      <c r="J35" s="20">
        <v>1</v>
      </c>
      <c r="K35" s="20" t="s">
        <v>101</v>
      </c>
      <c r="L35" s="25" t="s">
        <v>102</v>
      </c>
      <c r="M35" s="25">
        <v>26.08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142896</v>
      </c>
      <c r="D37">
        <v>219171.6</v>
      </c>
      <c r="E37">
        <v>3505.3</v>
      </c>
      <c r="F37" s="35">
        <f>C37/D37*E37</f>
        <v>2285.393494412597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130615</v>
      </c>
      <c r="D38">
        <v>219171.6</v>
      </c>
      <c r="E38">
        <v>3505.3</v>
      </c>
      <c r="F38" s="35">
        <f>C38/D38*E38</f>
        <v>2088.9784967577916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3395.8500128000005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f>B41*D41</f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11">
        <f>M47</f>
        <v>26.08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0.24</v>
      </c>
      <c r="E45" t="s">
        <v>17</v>
      </c>
      <c r="F45" s="11">
        <f>B45*D45</f>
        <v>841.272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8637.574003970389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26.08</v>
      </c>
    </row>
    <row r="48" spans="1:6" ht="12.75">
      <c r="A48" t="s">
        <v>30</v>
      </c>
      <c r="B48">
        <v>3505.3</v>
      </c>
      <c r="C48" t="s">
        <v>71</v>
      </c>
      <c r="D48" s="5">
        <v>0.13</v>
      </c>
      <c r="E48" t="s">
        <v>17</v>
      </c>
      <c r="F48" s="11">
        <f>B48*D48</f>
        <v>455.689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0.55</v>
      </c>
      <c r="F51" s="11">
        <f>B51*D51</f>
        <v>1927.9150000000002</v>
      </c>
    </row>
    <row r="52" spans="1:6" ht="12.75">
      <c r="A52" s="4" t="s">
        <v>32</v>
      </c>
      <c r="F52" s="32">
        <f>F48+F51</f>
        <v>2383.6040000000003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1.46</v>
      </c>
      <c r="F55" s="11">
        <f>B55*D55</f>
        <v>5117.738</v>
      </c>
    </row>
    <row r="56" spans="1:6" ht="12.75">
      <c r="A56" s="4" t="s">
        <v>34</v>
      </c>
      <c r="F56" s="32">
        <f>SUM(F55)</f>
        <v>5117.738</v>
      </c>
    </row>
    <row r="57" spans="1:6" ht="12.75">
      <c r="A57" s="1" t="s">
        <v>35</v>
      </c>
      <c r="B57" s="1"/>
      <c r="F57" s="8">
        <f>F28+F35+F46+F52+F56</f>
        <v>28686.97000397039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229.49576003176313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28916.465764002154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95</v>
      </c>
    </row>
    <row r="61" spans="1:6" ht="12.75">
      <c r="A61" s="13"/>
      <c r="B61" s="40">
        <v>40969</v>
      </c>
      <c r="C61" s="41">
        <v>153556</v>
      </c>
      <c r="D61" s="44">
        <f>F20</f>
        <v>39006.06</v>
      </c>
      <c r="E61" s="44">
        <f>F59</f>
        <v>28916.465764002154</v>
      </c>
      <c r="F61" s="45">
        <f>C61+D61-E61</f>
        <v>163645.59423599785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2011-12-17T09:46:46Z</cp:lastPrinted>
  <dcterms:created xsi:type="dcterms:W3CDTF">2008-08-18T07:30:19Z</dcterms:created>
  <dcterms:modified xsi:type="dcterms:W3CDTF">2012-05-24T10:45:03Z</dcterms:modified>
  <cp:category/>
  <cp:version/>
  <cp:contentType/>
  <cp:contentStatus/>
</cp:coreProperties>
</file>